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<sst xmlns="http://schemas.openxmlformats.org/spreadsheetml/2006/main" count="936" uniqueCount="723">
  <si>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</si>
  <si>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</si>
  <si>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</si>
  <si>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</si>
  <si>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</si>
  <si>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</si>
  <si>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</si>
  <si>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</si>
  <si>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</si>
  <si>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</si>
  <si>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</si>
  <si>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</si>
  <si>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</si>
  <si>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</si>
  <si>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</si>
  <si>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</si>
  <si>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</si>
  <si>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</si>
  <si>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</si>
  <si>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</si>
  <si>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</si>
  <si>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</si>
  <si>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</si>
  <si>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</si>
  <si>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</si>
  <si>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</si>
  <si>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</si>
  <si>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</si>
  <si>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</si>
  <si>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</si>
  <si>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</si>
  <si>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</si>
  <si>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</si>
  <si>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</si>
  <si>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</si>
  <si>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</si>
  <si>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</si>
  <si>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</si>
  <si>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</si>
  <si>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</si>
  <si>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</si>
  <si>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</si>
  <si>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</si>
  <si>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</si>
  <si>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</si>
  <si>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</si>
  <si>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</si>
  <si>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</si>
  <si>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</si>
  <si>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</si>
  <si>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</si>
  <si>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</si>
  <si>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</si>
  <si>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</si>
  <si>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</si>
  <si>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</si>
  <si>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</si>
  <si>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</si>
  <si>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</si>
  <si>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</si>
  <si>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</si>
  <si>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</si>
  <si>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</si>
  <si>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</si>
  <si>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</si>
  <si>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</si>
  <si>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</si>
  <si>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</si>
  <si>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</si>
  <si>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</si>
  <si>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</si>
  <si>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</si>
  <si>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</si>
  <si>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</si>
  <si>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</si>
  <si>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</si>
  <si>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</si>
  <si>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</si>
  <si>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</si>
  <si>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</si>
  <si>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</si>
  <si>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</si>
  <si>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</si>
  <si>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</si>
  <si>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</si>
  <si>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</si>
  <si>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</si>
  <si>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</si>
  <si>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</si>
  <si>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</si>
  <si>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</si>
  <si>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</si>
  <si>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</si>
  <si>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</si>
  <si>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</si>
  <si>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</si>
  <si>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</si>
  <si>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</si>
  <si>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</si>
  <si>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</si>
  <si>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</si>
  <si>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</si>
  <si>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</si>
  <si>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</si>
  <si>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</si>
  <si>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</si>
  <si>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</si>
  <si>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</si>
  <si>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</si>
  <si>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</si>
  <si>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</si>
  <si>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</si>
  <si>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</si>
  <si>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</si>
  <si>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</si>
  <si>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</si>
  <si>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</si>
  <si>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</si>
  <si>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</si>
  <si>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</si>
  <si>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</si>
  <si>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</si>
  <si>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</si>
  <si>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</si>
  <si>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</si>
  <si>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</si>
  <si>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</si>
  <si>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</si>
  <si>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</si>
  <si>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</si>
  <si>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</si>
  <si>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</si>
  <si>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</si>
  <si>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</si>
  <si>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</si>
  <si>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</si>
  <si>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</si>
  <si>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</si>
  <si>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</si>
  <si>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</si>
  <si>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</si>
  <si>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</si>
  <si>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</si>
  <si>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</si>
  <si>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</si>
  <si>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</si>
  <si>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</si>
  <si>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</si>
  <si>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</si>
  <si>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</si>
  <si>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</si>
  <si>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</si>
  <si>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</si>
  <si>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</si>
  <si>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</si>
  <si>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</si>
  <si>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</si>
  <si>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</si>
  <si>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</si>
  <si>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</si>
  <si>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</si>
  <si>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</si>
  <si>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</si>
  <si>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</si>
  <si>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</si>
  <si>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</si>
  <si>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</si>
  <si>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</si>
  <si>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</si>
  <si>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</si>
  <si>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</si>
  <si>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</si>
  <si>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</si>
  <si>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</si>
  <si>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</si>
  <si>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</si>
  <si>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</si>
  <si>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</si>
  <si>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</si>
  <si>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</si>
  <si>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</si>
  <si>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</si>
  <si>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</si>
  <si>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</si>
  <si>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</si>
  <si>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</si>
  <si>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</si>
  <si>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</si>
  <si>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</si>
  <si>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</si>
  <si>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</si>
  <si>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</si>
  <si>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</si>
  <si>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</si>
  <si>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</si>
  <si>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</si>
  <si>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</si>
  <si>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</si>
  <si>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</si>
  <si>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</si>
  <si>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</si>
  <si>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</si>
  <si>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</si>
  <si>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</si>
  <si>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</si>
  <si>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</si>
  <si>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</si>
  <si>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</si>
  <si>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</si>
  <si>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</si>
  <si>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</si>
  <si>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</si>
  <si>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</si>
  <si>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</si>
  <si>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</si>
  <si>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</si>
  <si>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</si>
  <si>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</si>
  <si>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</si>
  <si>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</si>
  <si>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</si>
  <si>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</si>
  <si>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</si>
  <si>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</si>
  <si>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</si>
  <si>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</si>
  <si>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</si>
  <si>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</si>
  <si>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</si>
  <si>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</si>
  <si>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</si>
  <si>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</si>
  <si>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</si>
  <si>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</si>
  <si>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</si>
  <si>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</si>
  <si>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</si>
  <si>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</si>
  <si>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</si>
  <si>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</si>
  <si>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</si>
  <si>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</si>
  <si>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</si>
  <si>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</si>
  <si>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</si>
  <si>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</si>
  <si>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</si>
  <si>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</si>
  <si>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</si>
  <si>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</si>
  <si>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</si>
  <si>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</si>
  <si>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</si>
  <si>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</si>
  <si>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</si>
  <si>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</si>
  <si>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</si>
  <si>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</si>
  <si>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</si>
  <si>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</si>
  <si>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</si>
  <si>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</si>
  <si>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</si>
  <si>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</si>
  <si>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</si>
  <si>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</si>
  <si>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</si>
  <si>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</si>
  <si>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</si>
  <si>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</si>
  <si>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</si>
  <si>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</si>
  <si>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</si>
  <si>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</si>
  <si>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</si>
  <si>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</si>
  <si>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</si>
  <si>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</si>
  <si>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</si>
  <si>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</si>
  <si>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</si>
  <si>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</si>
  <si>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</si>
  <si>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</si>
  <si>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</si>
  <si>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</si>
  <si>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</si>
  <si>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</si>
  <si>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</si>
  <si>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</si>
  <si>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</si>
  <si>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</si>
  <si>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</si>
  <si>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</si>
  <si>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</si>
  <si>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</si>
  <si>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</si>
  <si>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</si>
  <si>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</si>
  <si>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</si>
  <si>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</si>
  <si>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</si>
  <si>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</si>
  <si>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</si>
  <si>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</si>
  <si>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</si>
  <si>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</si>
  <si>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</si>
  <si>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</si>
  <si>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</si>
  <si>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</si>
  <si>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</si>
  <si>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</si>
  <si>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</si>
  <si>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</si>
  <si>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</si>
  <si>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</si>
  <si>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</si>
  <si>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</si>
  <si>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</si>
  <si>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</si>
  <si>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</si>
  <si>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</si>
  <si>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</si>
  <si>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</si>
  <si>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</si>
  <si>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</si>
  <si>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</si>
  <si>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</si>
  <si>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</si>
  <si>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</si>
  <si>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</si>
  <si>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</si>
  <si>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</si>
  <si>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</si>
  <si>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</si>
  <si>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</si>
  <si>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</si>
  <si>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</si>
  <si>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</si>
  <si>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</si>
  <si>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</si>
  <si>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</si>
  <si>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</si>
  <si>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</si>
  <si>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</si>
  <si>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</si>
  <si>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</si>
  <si>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</si>
  <si>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</si>
  <si>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</si>
  <si>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</si>
  <si>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</si>
  <si>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</si>
  <si>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</si>
  <si>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</si>
  <si>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</si>
  <si>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</si>
  <si>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</si>
  <si>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</si>
  <si>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</si>
  <si>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</si>
  <si>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</si>
  <si>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</si>
  <si>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</si>
  <si>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</si>
  <si>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</si>
  <si>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</si>
  <si>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</si>
  <si>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</si>
  <si>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</si>
  <si>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</si>
  <si>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</si>
  <si>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</si>
  <si>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</si>
  <si>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</si>
  <si>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</si>
  <si>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</si>
  <si>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</si>
  <si>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</si>
  <si>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</si>
  <si>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</si>
  <si>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</si>
  <si>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</si>
  <si>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</si>
  <si>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</si>
  <si>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</si>
  <si>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</si>
  <si>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</si>
  <si>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</si>
  <si>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</si>
  <si>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</si>
  <si>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</si>
  <si>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</si>
  <si>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</si>
  <si>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</si>
  <si>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</si>
  <si>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</si>
  <si>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</si>
  <si>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</si>
  <si>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</si>
  <si>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</si>
  <si>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</si>
  <si>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</si>
  <si>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</si>
  <si>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</si>
  <si>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</si>
  <si>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</si>
  <si>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</si>
  <si>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</si>
  <si>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</si>
  <si>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</si>
  <si>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</si>
  <si>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</si>
  <si>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</si>
  <si>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</si>
  <si>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</si>
  <si>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</si>
  <si>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</si>
  <si>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</si>
  <si>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</si>
  <si>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</si>
  <si>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</si>
  <si>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</si>
  <si>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</si>
  <si>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</si>
  <si>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</si>
  <si>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</si>
  <si>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</si>
  <si>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</si>
  <si>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</si>
  <si>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</si>
  <si>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</si>
  <si>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</si>
  <si>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</si>
  <si>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</si>
  <si>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</si>
  <si>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</si>
  <si>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</si>
  <si>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</si>
  <si>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</si>
  <si>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</si>
  <si>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</si>
  <si>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</si>
  <si>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</si>
  <si>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</si>
  <si>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</si>
  <si>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</si>
  <si>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</si>
  <si>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</si>
  <si>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</si>
  <si>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</si>
  <si>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</si>
  <si>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</si>
  <si>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</si>
  <si>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</si>
  <si>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</si>
  <si>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</si>
  <si>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</si>
  <si>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</si>
  <si>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</si>
  <si>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</si>
  <si>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</si>
  <si>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</si>
  <si>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</si>
  <si>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</si>
  <si>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</si>
  <si>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</si>
  <si>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</si>
  <si>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</si>
  <si>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</si>
  <si>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</si>
  <si>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</si>
  <si>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</si>
  <si>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</si>
  <si>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</si>
  <si>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</si>
  <si>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</si>
  <si>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</si>
  <si>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</si>
  <si>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</si>
  <si>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</si>
  <si>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</si>
  <si>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</si>
  <si>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</si>
  <si>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</si>
  <si>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</si>
  <si>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</si>
  <si>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</si>
  <si>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</si>
  <si>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</si>
  <si>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</si>
  <si>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</si>
  <si>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</si>
  <si>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</si>
  <si>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</si>
  <si>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</si>
  <si>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</si>
  <si>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</si>
  <si>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</si>
  <si>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</si>
  <si>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</si>
  <si>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</si>
  <si>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</si>
  <si>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</si>
  <si>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</si>
  <si>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</si>
  <si>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</si>
  <si>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</si>
  <si>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</si>
  <si>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</si>
  <si>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</si>
  <si>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</si>
  <si>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</si>
  <si>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</si>
  <si>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</si>
  <si>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</si>
  <si>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</si>
  <si>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</si>
  <si>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</si>
  <si>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</si>
  <si>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</si>
  <si>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</si>
  <si>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</si>
  <si>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</si>
  <si>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</si>
  <si>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</si>
  <si>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</si>
  <si>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</si>
  <si>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</si>
  <si>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</si>
  <si>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</si>
  <si>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</si>
  <si>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</si>
  <si>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</si>
  <si>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</si>
  <si>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</si>
  <si>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</si>
  <si>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</si>
  <si>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</si>
  <si>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</si>
  <si>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</si>
  <si>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</si>
  <si>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</si>
  <si>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</si>
  <si>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</si>
  <si>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</si>
  <si>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</si>
  <si>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</si>
  <si>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</si>
  <si>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</si>
  <si>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</si>
  <si>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</si>
  <si>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</si>
  <si>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</si>
  <si>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</si>
  <si>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</si>
  <si>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</si>
  <si>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</si>
  <si>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</si>
  <si>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</si>
  <si>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</si>
  <si>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</si>
  <si>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</si>
  <si>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</si>
  <si>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</si>
  <si>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</si>
  <si>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</si>
  <si>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</si>
  <si>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</si>
  <si>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</si>
  <si>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</si>
  <si>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</si>
  <si>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</si>
  <si>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</si>
  <si>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</si>
  <si>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</si>
  <si>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</si>
  <si>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</si>
  <si>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>Dnevni red  skupštine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</si>
  <si>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</si>
  <si>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</si>
  <si>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</si>
  <si>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</si>
  <si>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</si>
  <si>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</si>
  <si>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</si>
  <si>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</si>
  <si>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</si>
  <si>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</si>
  <si>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</si>
  <si>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</si>
  <si>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</si>
  <si>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</si>
  <si>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</si>
  <si>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</si>
  <si>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</si>
  <si>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</si>
  <si>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t>03-37-148  -prvi upis, 03/2-19-325/15-posljednji upis promjena članova NO</t>
  </si>
  <si>
    <t>Dioničko društvo za osiguranje ''CAMELIJA''Bihać, D.D. za osiguranje'' CAMELIJA''Bihać</t>
  </si>
  <si>
    <t xml:space="preserve">77000, Bihać, Ul. Petog Korpusa broj 3. </t>
  </si>
  <si>
    <t>037/224/110 ,037/228/436</t>
  </si>
  <si>
    <t>camelija@bih.net.ba</t>
  </si>
  <si>
    <t>www.camelija-osiguranje.com</t>
  </si>
  <si>
    <t xml:space="preserve">'REMES''  d.o.o. Bihać, Revizija, računovodstvo,konsalting </t>
  </si>
  <si>
    <t>izvještaji su revidirani</t>
  </si>
  <si>
    <t>Amna Čavkić,Hava Ćirić, Enisa Družić</t>
  </si>
  <si>
    <t>'ČAVKIĆ'' doo Bihać 64,00%;HUT ''ADUNA'' d.d. Bihać 19,92 %;Čavkić Irfan 7,84%.Čavkić Ekrema 7,80%.</t>
  </si>
  <si>
    <t>nema</t>
  </si>
  <si>
    <t>1.      Izbor radnih tijela Skupštine</t>
  </si>
  <si>
    <t xml:space="preserve">Datum i mjesto održavanja   redovne  sjednice </t>
  </si>
  <si>
    <t>DD ZA OSIGURANJE ''CAMELIJA''BIHAĆ</t>
  </si>
  <si>
    <t xml:space="preserve">Matični broj :4263232820000       </t>
  </si>
  <si>
    <t>Stanje   31.12.    tekuće godine</t>
  </si>
  <si>
    <t>U  Bihaću</t>
  </si>
  <si>
    <t xml:space="preserve">U Bihaću </t>
  </si>
  <si>
    <t xml:space="preserve">                                     Abdagić Sead </t>
  </si>
  <si>
    <r>
      <t>Sjedište :</t>
    </r>
    <r>
      <rPr>
        <b/>
        <u val="single"/>
        <sz val="10"/>
        <rFont val="Bell MT"/>
        <family val="1"/>
      </rPr>
      <t xml:space="preserve">   BIHAĆ                                                           </t>
    </r>
  </si>
  <si>
    <r>
      <t xml:space="preserve">Šifra djelatnosti : </t>
    </r>
    <r>
      <rPr>
        <b/>
        <u val="single"/>
        <sz val="10"/>
        <rFont val="Bell MT"/>
        <family val="1"/>
      </rPr>
      <t xml:space="preserve">  65.12                                                                            </t>
    </r>
  </si>
  <si>
    <r>
      <t xml:space="preserve">JIB : 4263232820000  </t>
    </r>
    <r>
      <rPr>
        <b/>
        <u val="single"/>
        <sz val="10"/>
        <rFont val="Bell MT"/>
        <family val="1"/>
      </rPr>
      <t xml:space="preserve">                                                           </t>
    </r>
  </si>
  <si>
    <r>
      <t xml:space="preserve">Stanje </t>
    </r>
    <r>
      <rPr>
        <b/>
        <u val="single"/>
        <sz val="10"/>
        <rFont val="Bell MT"/>
        <family val="1"/>
      </rPr>
      <t xml:space="preserve">  30.06.   </t>
    </r>
    <r>
      <rPr>
        <b/>
        <sz val="10"/>
        <rFont val="Bell MT"/>
        <family val="1"/>
      </rPr>
      <t xml:space="preserve"> tekuće godine</t>
    </r>
  </si>
  <si>
    <r>
      <t xml:space="preserve">NEMATERIJALNA IMOVINA </t>
    </r>
    <r>
      <rPr>
        <sz val="10"/>
        <rFont val="Bell MT"/>
        <family val="1"/>
      </rPr>
      <t>(002+003)</t>
    </r>
  </si>
  <si>
    <r>
      <t xml:space="preserve">MATERIJALNA IMOVINA </t>
    </r>
    <r>
      <rPr>
        <sz val="10"/>
        <rFont val="Bell MT"/>
        <family val="1"/>
      </rPr>
      <t>(005+006+007)</t>
    </r>
  </si>
  <si>
    <r>
      <t xml:space="preserve">ULAGANJA </t>
    </r>
    <r>
      <rPr>
        <sz val="10"/>
        <rFont val="Bell MT"/>
        <family val="1"/>
      </rPr>
      <t>(009+010+011+014+032)</t>
    </r>
  </si>
  <si>
    <r>
      <t xml:space="preserve">Ulaganja u podružnice, pridružena društva i sudjelovanje u zajedničkim poduhvatima </t>
    </r>
    <r>
      <rPr>
        <sz val="10"/>
        <rFont val="Bell MT"/>
        <family val="1"/>
      </rPr>
      <t>(012+013)</t>
    </r>
  </si>
  <si>
    <r>
      <t xml:space="preserve">Ostala finansijska ulaganja </t>
    </r>
    <r>
      <rPr>
        <sz val="10"/>
        <rFont val="Bell MT"/>
        <family val="1"/>
      </rPr>
      <t>(015+018+023+028)</t>
    </r>
  </si>
  <si>
    <r>
      <t xml:space="preserve">Finansijska ulaganja koja se drže do dospjeća </t>
    </r>
    <r>
      <rPr>
        <sz val="10"/>
        <rFont val="Bell MT"/>
        <family val="1"/>
      </rPr>
      <t>(016+017)</t>
    </r>
  </si>
  <si>
    <r>
      <t xml:space="preserve">Ulaganja raspoloživa za prodaju </t>
    </r>
    <r>
      <rPr>
        <sz val="10"/>
        <rFont val="Bell MT"/>
        <family val="1"/>
      </rPr>
      <t>(019+020+021+022)</t>
    </r>
  </si>
  <si>
    <r>
      <t xml:space="preserve">Ulaganja po fer vrijednosti kroz račun dobiti i gubitka </t>
    </r>
    <r>
      <rPr>
        <sz val="10"/>
        <rFont val="Bell MT"/>
        <family val="1"/>
      </rPr>
      <t>(024+025+026+027)</t>
    </r>
  </si>
  <si>
    <r>
      <t xml:space="preserve">Depoziti, zajmovi i potraživanja </t>
    </r>
    <r>
      <rPr>
        <sz val="10"/>
        <rFont val="Bell MT"/>
        <family val="1"/>
      </rPr>
      <t>(029+030+031)</t>
    </r>
  </si>
  <si>
    <r>
      <t xml:space="preserve">UDIO REOSIGURANJA U TEHNIČKIM REZERVAMA </t>
    </r>
    <r>
      <rPr>
        <sz val="10"/>
        <rFont val="Bell MT"/>
        <family val="1"/>
      </rPr>
      <t>(035+036+037+038+039+040+041)</t>
    </r>
  </si>
  <si>
    <r>
      <t xml:space="preserve">POTRAŽIVANJA </t>
    </r>
    <r>
      <rPr>
        <sz val="10"/>
        <rFont val="Bell MT"/>
        <family val="1"/>
      </rPr>
      <t>(045+048+049)</t>
    </r>
  </si>
  <si>
    <r>
      <t xml:space="preserve">Potraživanja iz neposrednih poslova osiguranja </t>
    </r>
    <r>
      <rPr>
        <sz val="10"/>
        <rFont val="Bell MT"/>
        <family val="1"/>
      </rPr>
      <t>(046+047)</t>
    </r>
  </si>
  <si>
    <r>
      <t xml:space="preserve">Ostala potraživanja </t>
    </r>
    <r>
      <rPr>
        <sz val="10"/>
        <rFont val="Bell MT"/>
        <family val="1"/>
      </rPr>
      <t>(050+051+052)</t>
    </r>
  </si>
  <si>
    <r>
      <t xml:space="preserve">OSTALA IMOVINA </t>
    </r>
    <r>
      <rPr>
        <sz val="10"/>
        <rFont val="Bell MT"/>
        <family val="1"/>
      </rPr>
      <t>(054+058+059)</t>
    </r>
  </si>
  <si>
    <r>
      <t xml:space="preserve">Novac u banci i blagajni </t>
    </r>
    <r>
      <rPr>
        <sz val="10"/>
        <rFont val="Bell MT"/>
        <family val="1"/>
      </rPr>
      <t>(055+056+057)</t>
    </r>
  </si>
  <si>
    <r>
      <t>PLAČENI TROŠKOVI BUDUĆEG RAZDOBLJA I NEDOSPJELA NAPLATA PRIHODA</t>
    </r>
    <r>
      <rPr>
        <sz val="10"/>
        <rFont val="Bell MT"/>
        <family val="1"/>
      </rPr>
      <t xml:space="preserve"> (061+062+063)</t>
    </r>
  </si>
  <si>
    <r>
      <t xml:space="preserve">UKUPNO AKTIVA                                                            </t>
    </r>
    <r>
      <rPr>
        <sz val="10"/>
        <rFont val="Bell MT"/>
        <family val="1"/>
      </rPr>
      <t>(A+B+C+D+E+F+G+H+I) (001+004+008+033+034+042+044+053+060)</t>
    </r>
  </si>
  <si>
    <r>
      <t xml:space="preserve">KAPITAL I REZERVE </t>
    </r>
    <r>
      <rPr>
        <sz val="10"/>
        <rFont val="Bell MT"/>
        <family val="1"/>
      </rPr>
      <t>(067+071+072+076+080+084-085)</t>
    </r>
  </si>
  <si>
    <r>
      <t xml:space="preserve">Upisani kapital </t>
    </r>
    <r>
      <rPr>
        <sz val="10"/>
        <rFont val="Bell MT"/>
        <family val="1"/>
      </rPr>
      <t>(068+069-070)</t>
    </r>
  </si>
  <si>
    <r>
      <t xml:space="preserve">Revalorizacione rezerve </t>
    </r>
    <r>
      <rPr>
        <sz val="10"/>
        <rFont val="Bell MT"/>
        <family val="1"/>
      </rPr>
      <t>(073+074+075)</t>
    </r>
  </si>
  <si>
    <r>
      <t xml:space="preserve">Rezerve </t>
    </r>
    <r>
      <rPr>
        <sz val="10"/>
        <rFont val="Bell MT"/>
        <family val="1"/>
      </rPr>
      <t>(077+078+079)</t>
    </r>
  </si>
  <si>
    <r>
      <t xml:space="preserve">Prenesena (zadržana) dobit ili gubitak </t>
    </r>
    <r>
      <rPr>
        <sz val="10"/>
        <rFont val="Bell MT"/>
        <family val="1"/>
      </rPr>
      <t>(081-082)</t>
    </r>
  </si>
  <si>
    <r>
      <t xml:space="preserve">Dobit ili gubitak tekućeg obračunskog perioda </t>
    </r>
    <r>
      <rPr>
        <sz val="10"/>
        <rFont val="Bell MT"/>
        <family val="1"/>
      </rPr>
      <t>(084-085)</t>
    </r>
  </si>
  <si>
    <r>
      <t>TEHNIČKE REZERVE</t>
    </r>
    <r>
      <rPr>
        <sz val="10"/>
        <rFont val="Bell MT"/>
        <family val="1"/>
      </rPr>
      <t xml:space="preserve"> (088+089+090+091+092+093)</t>
    </r>
  </si>
  <si>
    <r>
      <t xml:space="preserve">OSTALE REZERVE </t>
    </r>
    <r>
      <rPr>
        <sz val="10"/>
        <rFont val="Bell MT"/>
        <family val="1"/>
      </rPr>
      <t>(096+097)</t>
    </r>
  </si>
  <si>
    <r>
      <t xml:space="preserve">FINANSIJSKE OBAVEZE </t>
    </r>
    <r>
      <rPr>
        <sz val="10"/>
        <rFont val="Bell MT"/>
        <family val="1"/>
      </rPr>
      <t>(102+103+104)</t>
    </r>
  </si>
  <si>
    <r>
      <t xml:space="preserve">OSTALE OBAVEZE </t>
    </r>
    <r>
      <rPr>
        <sz val="10"/>
        <rFont val="Bell MT"/>
        <family val="1"/>
      </rPr>
      <t>(106+107+108+109+110)</t>
    </r>
  </si>
  <si>
    <r>
      <t xml:space="preserve">ODGOĐENO PLAĆANJE TROŠKOVA I PRIHODI BUDUĆEG PERIODA </t>
    </r>
    <r>
      <rPr>
        <sz val="10"/>
        <rFont val="Bell MT"/>
        <family val="1"/>
      </rPr>
      <t>(112+113)</t>
    </r>
  </si>
  <si>
    <r>
      <t xml:space="preserve">UKUPNA PASIVA </t>
    </r>
    <r>
      <rPr>
        <sz val="10"/>
        <rFont val="Bell MT"/>
        <family val="1"/>
      </rPr>
      <t>(A+B+C+D+E+F+G+H+I+J)                                                      (066+086+087+094+095+098+100+101+105+111)</t>
    </r>
  </si>
  <si>
    <r>
      <t xml:space="preserve">za razdoblje od </t>
    </r>
    <r>
      <rPr>
        <u val="single"/>
        <sz val="10"/>
        <rFont val="Bell MT"/>
        <family val="1"/>
      </rPr>
      <t xml:space="preserve">   01.01.2012.  </t>
    </r>
    <r>
      <rPr>
        <sz val="10"/>
        <rFont val="Bell MT"/>
        <family val="1"/>
      </rPr>
      <t xml:space="preserve"> do</t>
    </r>
    <r>
      <rPr>
        <u val="single"/>
        <sz val="10"/>
        <rFont val="Bell MT"/>
        <family val="1"/>
      </rPr>
      <t xml:space="preserve">    31.12.2012.    </t>
    </r>
    <r>
      <rPr>
        <sz val="10"/>
        <rFont val="Bell MT"/>
        <family val="1"/>
      </rPr>
      <t xml:space="preserve"> godine</t>
    </r>
  </si>
  <si>
    <r>
      <t xml:space="preserve">Zarađene premije (prihodovane) </t>
    </r>
    <r>
      <rPr>
        <sz val="8"/>
        <color indexed="8"/>
        <rFont val="Bell MT"/>
        <family val="1"/>
      </rPr>
      <t>(002+003+004+005+006+007+008+009)</t>
    </r>
  </si>
  <si>
    <r>
      <t xml:space="preserve">Prihodi od ulaganja </t>
    </r>
    <r>
      <rPr>
        <sz val="8"/>
        <color indexed="8"/>
        <rFont val="Bell MT"/>
        <family val="1"/>
      </rPr>
      <t>(011+012+016+017+018+022+023)</t>
    </r>
  </si>
  <si>
    <r>
      <t xml:space="preserve">Izdaci za osigurane slučajeve, neto </t>
    </r>
    <r>
      <rPr>
        <sz val="8"/>
        <color indexed="8"/>
        <rFont val="Bell MT"/>
        <family val="1"/>
      </rPr>
      <t>(028+032)</t>
    </r>
  </si>
  <si>
    <r>
      <t xml:space="preserve">Promjene ostalih tehničkih rezervacija, neto od reosiguranja (+/-) </t>
    </r>
    <r>
      <rPr>
        <sz val="8"/>
        <color indexed="8"/>
        <rFont val="Bell MT"/>
        <family val="1"/>
      </rPr>
      <t>(037+040)</t>
    </r>
  </si>
  <si>
    <r>
      <t>Promjene ostalih tehničkih rezer</t>
    </r>
    <r>
      <rPr>
        <sz val="8"/>
        <rFont val="Bell MT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</si>
  <si>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8"/>
        <rFont val="Bell MT"/>
        <family val="1"/>
      </rPr>
      <t>(045+046+047)</t>
    </r>
  </si>
  <si>
    <r>
      <t xml:space="preserve">Izdaci za povrat premije (bonusi i popusti), neto od reosiguranja </t>
    </r>
    <r>
      <rPr>
        <sz val="8"/>
        <rFont val="Bell MT"/>
        <family val="1"/>
      </rPr>
      <t>(049+050)</t>
    </r>
  </si>
  <si>
    <r>
      <t xml:space="preserve">Poslovni rashodi (izdaci za obavlanje djelatnosti), neto </t>
    </r>
    <r>
      <rPr>
        <sz val="8"/>
        <color indexed="8"/>
        <rFont val="Bell MT"/>
        <family val="1"/>
      </rPr>
      <t>(052+056)</t>
    </r>
  </si>
  <si>
    <r>
      <t xml:space="preserve">Troškovi ulaganja </t>
    </r>
    <r>
      <rPr>
        <sz val="8"/>
        <color indexed="8"/>
        <rFont val="Bell MT"/>
        <family val="1"/>
      </rPr>
      <t>(061+062+063+064+065+066)</t>
    </r>
  </si>
  <si>
    <r>
      <t>Ostali tehnički troškovi, neto od reosiguranja</t>
    </r>
    <r>
      <rPr>
        <sz val="8"/>
        <color indexed="8"/>
        <rFont val="Bell MT"/>
        <family val="1"/>
      </rPr>
      <t xml:space="preserve"> (068+069)</t>
    </r>
  </si>
  <si>
    <r>
      <t>Dobit ili gubitakiz redovnog poslovanja prije poreza</t>
    </r>
    <r>
      <rPr>
        <b/>
        <sz val="8"/>
        <rFont val="Bell MT"/>
        <family val="1"/>
      </rPr>
      <t xml:space="preserve"> (+/-) </t>
    </r>
    <r>
      <rPr>
        <sz val="8"/>
        <rFont val="Bell MT"/>
        <family val="1"/>
      </rPr>
      <t>(001+010+024+025+026+027+036+044+048+051+060+067+070)</t>
    </r>
  </si>
  <si>
    <r>
      <t xml:space="preserve">Porez na dobit ili gubitak </t>
    </r>
    <r>
      <rPr>
        <sz val="8"/>
        <rFont val="Bell MT"/>
        <family val="1"/>
      </rPr>
      <t>(073+074)</t>
    </r>
  </si>
  <si>
    <r>
      <t xml:space="preserve">Neto dobit tekuće godine </t>
    </r>
    <r>
      <rPr>
        <sz val="8"/>
        <rFont val="Bell MT"/>
        <family val="1"/>
      </rPr>
      <t>(075+076)</t>
    </r>
  </si>
  <si>
    <r>
      <t xml:space="preserve">Ostala sveobuhvatna dobit prije poreza </t>
    </r>
    <r>
      <rPr>
        <sz val="8"/>
        <rFont val="Bell MT"/>
        <family val="1"/>
      </rPr>
      <t>(079+080+081+082+083+084)</t>
    </r>
  </si>
  <si>
    <r>
      <t xml:space="preserve">Ostala sveobuhvatna dobit poslije poreza </t>
    </r>
    <r>
      <rPr>
        <sz val="8"/>
        <rFont val="Bell MT"/>
        <family val="1"/>
      </rPr>
      <t>(078+085)</t>
    </r>
  </si>
  <si>
    <r>
      <t xml:space="preserve">Ukupna sveobuhvatna dobit tekuće godine </t>
    </r>
    <r>
      <rPr>
        <sz val="8"/>
        <rFont val="Bell MT"/>
        <family val="1"/>
      </rPr>
      <t>(077+086)</t>
    </r>
  </si>
  <si>
    <t xml:space="preserve">Sjedište :   BIHAĆ                                                           </t>
  </si>
  <si>
    <r>
      <t>Dobit ili gubitak obračunskog razdoblja poslije porez</t>
    </r>
    <r>
      <rPr>
        <b/>
        <sz val="8"/>
        <rFont val="Bell MT"/>
        <family val="1"/>
      </rPr>
      <t xml:space="preserve">a (+/-) </t>
    </r>
    <r>
      <rPr>
        <sz val="8"/>
        <rFont val="Bell MT"/>
        <family val="1"/>
      </rPr>
      <t>(071+072)</t>
    </r>
  </si>
  <si>
    <t xml:space="preserve">DIO KAPITALA KOJI     PRIPADA VLASNICIMA MATIČNOG PRIVREDNOG DRUŠTVA     </t>
  </si>
  <si>
    <r>
      <t>12. Stanje na dan 31.12.20</t>
    </r>
    <r>
      <rPr>
        <b/>
        <u val="single"/>
        <sz val="10"/>
        <rFont val="Bell MT"/>
        <family val="1"/>
      </rPr>
      <t>11</t>
    </r>
    <r>
      <rPr>
        <b/>
        <sz val="10"/>
        <rFont val="Bell MT"/>
        <family val="1"/>
      </rPr>
      <t>, odnosno 01.01.20</t>
    </r>
    <r>
      <rPr>
        <b/>
        <u val="single"/>
        <sz val="10"/>
        <rFont val="Bell MT"/>
        <family val="1"/>
      </rPr>
      <t>12</t>
    </r>
    <r>
      <rPr>
        <b/>
        <sz val="10"/>
        <rFont val="Bell MT"/>
        <family val="1"/>
      </rPr>
      <t xml:space="preserve"> god.(904+-905+-906+-907+-908+-909-910+911)</t>
    </r>
  </si>
  <si>
    <t xml:space="preserve">U   Bihaću                  </t>
  </si>
  <si>
    <t xml:space="preserve"> Naziv emitenta: DD ZA OSIGURANJE ''CAMELIJA'' BIHAĆ</t>
  </si>
  <si>
    <t>pozicija 923-(kolona 10) obrasca PK-promjene na kapitalu</t>
  </si>
  <si>
    <t>od 01.01. do 30.06. 2021.godine</t>
  </si>
  <si>
    <t>ostalo  osiguranje - neživotna  osiguranja-šifra :  65.12, šifra : 66.21-procjena rizika i štete;šifra:66.29-ostale pomoćne</t>
  </si>
  <si>
    <t>djelatnosti u osiguranju i mirovinskim fondovima</t>
  </si>
  <si>
    <t>Hadžiabdić Ifeta, Muhamed Hodžić, Safeta Hrnjica</t>
  </si>
  <si>
    <t xml:space="preserve">27.03.2021.godine  u Bihaću </t>
  </si>
  <si>
    <t>2.      Usvajanje Zapisnika sa posljednje  sjednice Skupštine održane 05.12.2020.godine</t>
  </si>
  <si>
    <t>27.03.2021.godine</t>
  </si>
  <si>
    <t xml:space="preserve">1. Odluka o usvajanju godišnjeg izvještaja DD za osiguranje ''CAMELIJA '' za  2020.godinu </t>
  </si>
  <si>
    <t>2. Odluka o rasporedu dobiti ostvarene po godišnjem obračunu za 2020.godinu</t>
  </si>
  <si>
    <t>3. Odluka o usvajanju  godišnjeg  izvještaja interne revizije za 2020.godinu</t>
  </si>
  <si>
    <t xml:space="preserve">Datum i mjesto održavanja  vanredne  sjednice </t>
  </si>
  <si>
    <t xml:space="preserve">21.05.2021.godine  u Bihaću </t>
  </si>
  <si>
    <t>2.      Usvajanje Zapisnika sa posljednje  sjednice Skupštine održane  27.03.20210.godine</t>
  </si>
  <si>
    <t>3.     Donošenje odluke o usvajanju godiš.izvještaja  o poslovanju  za 2020.god., koji  uključuje finansijske izvještaje i izvještaj eksternog  revizora, nadzornog odbora,  i odbora za reviziju</t>
  </si>
  <si>
    <t>4.      Donošenje odluke o rasporedu dobiti ostvarene po godišnjem obračunu za 2020.godinu</t>
  </si>
  <si>
    <t>5.      Donošenje odluke o  usvajanju godišnjeg  izvještaja internog revizora za 20209.godinu</t>
  </si>
  <si>
    <t>3.      Donošenje odluke o izmjeni i dopuni Statuta DD za osiguranje '' Camelija'' Bihać</t>
  </si>
  <si>
    <t>4.      Donošenje odluke o razrješenju dužnosti članova nadzornog odbora</t>
  </si>
  <si>
    <t>5.      Donošenje odluke o  izboru članova nadzornog odbora</t>
  </si>
  <si>
    <t>6.      Donošenje odluke o izboru članova odbora za reviziju</t>
  </si>
  <si>
    <t>Značajne odluke donesene na  redovnoj skupštini</t>
  </si>
  <si>
    <t>Značajne odluke donesene na  vanrednoj skupštini</t>
  </si>
  <si>
    <t xml:space="preserve">Ostvarena neto dobit u poslovanju za I-VI 2021.godinu  iznosi 75.827 KM i manja je za 56% u odnosu na </t>
  </si>
  <si>
    <t>I-VI 2020.godine. Prihodi društva su veći za 32% , a rashodi za 34 % ,dakle brža stopa rasta rashoda za 2% zbog</t>
  </si>
  <si>
    <t xml:space="preserve">povećanih fiksnih troškova pri otvaranju novih prodajnih mjesta,a iz kojih se premijski prihod tek očekuje </t>
  </si>
  <si>
    <t>U  Bihaću   ,  02.08.2021. godine</t>
  </si>
  <si>
    <t xml:space="preserve">                                     Hamid  Milak</t>
  </si>
  <si>
    <t>Hamid Milak- direktor , Mensur Čavkić - izvršni direktor, Aida Crnkić - izvršni direktor</t>
  </si>
  <si>
    <t>Hamid Milak</t>
  </si>
  <si>
    <t xml:space="preserve">U   Bihaću, dana 02.08.2021.godine                                       </t>
  </si>
  <si>
    <t>Za period koji završava na dan  30.06.2021. godine</t>
  </si>
  <si>
    <r>
      <t xml:space="preserve">na dan </t>
    </r>
    <r>
      <rPr>
        <u val="single"/>
        <sz val="10"/>
        <rFont val="Bell MT"/>
        <family val="1"/>
      </rPr>
      <t xml:space="preserve">  30.06.</t>
    </r>
    <r>
      <rPr>
        <sz val="10"/>
        <rFont val="Bell MT"/>
        <family val="1"/>
      </rPr>
      <t xml:space="preserve"> 2021. godine</t>
    </r>
  </si>
  <si>
    <t>povećanje aktive za 10% , ili oko 1,6 mil.KM nastalo usljed porasta novčanih sredstava na</t>
  </si>
  <si>
    <t xml:space="preserve">računima za  48% rast ulaganja u mater. imovinu-3,5%,rast potraživanja  24 % , obračunskih </t>
  </si>
  <si>
    <t>kategorija vezanih za tehničke rezerve društva,a sve uslijed porasta premijskog prihoda za 32%</t>
  </si>
  <si>
    <r>
      <t>Dana    30.07.2021</t>
    </r>
    <r>
      <rPr>
        <u val="single"/>
        <sz val="9"/>
        <rFont val="Bell MT"/>
        <family val="1"/>
      </rPr>
      <t>.godine</t>
    </r>
  </si>
  <si>
    <t>Dana   30.07.2021.godine</t>
  </si>
  <si>
    <t>Dana   30.07.2021godine</t>
  </si>
  <si>
    <t>Dana 30.07.2021.godine</t>
  </si>
  <si>
    <r>
      <t>za</t>
    </r>
    <r>
      <rPr>
        <b/>
        <u val="single"/>
        <sz val="10"/>
        <rFont val="Bell MT"/>
        <family val="1"/>
      </rPr>
      <t xml:space="preserve">     2021   </t>
    </r>
    <r>
      <rPr>
        <b/>
        <sz val="10"/>
        <rFont val="Bell MT"/>
        <family val="1"/>
      </rPr>
      <t xml:space="preserve">godinu, zaključno sa </t>
    </r>
    <r>
      <rPr>
        <b/>
        <u val="single"/>
        <sz val="10"/>
        <rFont val="Bell MT"/>
        <family val="1"/>
      </rPr>
      <t xml:space="preserve">     30.06.</t>
    </r>
  </si>
  <si>
    <t>1. Stanje na dan 31.12.2019.godine</t>
  </si>
  <si>
    <r>
      <t>15. Ponovno iskazano stanje na dan 31.12.20</t>
    </r>
    <r>
      <rPr>
        <b/>
        <u val="single"/>
        <sz val="10"/>
        <rFont val="Bell MT"/>
        <family val="1"/>
      </rPr>
      <t>20.</t>
    </r>
    <r>
      <rPr>
        <b/>
        <sz val="10"/>
        <rFont val="Bell MT"/>
        <family val="1"/>
      </rPr>
      <t>,odnosno 01.01.20</t>
    </r>
    <r>
      <rPr>
        <b/>
        <u val="single"/>
        <sz val="10"/>
        <rFont val="Bell MT"/>
        <family val="1"/>
      </rPr>
      <t>21.</t>
    </r>
    <r>
      <rPr>
        <b/>
        <sz val="10"/>
        <rFont val="Bell MT"/>
        <family val="1"/>
      </rPr>
      <t>godine (912+-913+-914)</t>
    </r>
  </si>
  <si>
    <r>
      <t>4. Ponovno iskazano stanje na dan 31.12.2019.,odnosno 01.01.20</t>
    </r>
    <r>
      <rPr>
        <b/>
        <u val="single"/>
        <sz val="10"/>
        <rFont val="Bell MT"/>
        <family val="1"/>
      </rPr>
      <t>20.</t>
    </r>
    <r>
      <rPr>
        <b/>
        <sz val="10"/>
        <rFont val="Bell MT"/>
        <family val="1"/>
      </rPr>
      <t>godine (901+-902+-903)</t>
    </r>
  </si>
  <si>
    <r>
      <t>23. Stanje na dan 31.12.20</t>
    </r>
    <r>
      <rPr>
        <b/>
        <u val="single"/>
        <sz val="10"/>
        <rFont val="Bell MT"/>
        <family val="1"/>
      </rPr>
      <t>21</t>
    </r>
    <r>
      <rPr>
        <b/>
        <sz val="10"/>
        <rFont val="Bell MT"/>
        <family val="1"/>
      </rPr>
      <t>.god (915+-916+-917+-918+-919+-920-921+922)</t>
    </r>
  </si>
  <si>
    <t xml:space="preserve">21.05.2021.godine  </t>
  </si>
  <si>
    <t xml:space="preserve">1. Odluka o izmjeni i dopuni Statuta DD za osiguranje ''CAMELIJA '' </t>
  </si>
  <si>
    <t>4. Odluka o imenovanju članova Odbora za reviziju DD za osiguranje ''CAMELIJA ''</t>
  </si>
  <si>
    <t>2. Odluke o razrješenju dužnosti članova Nadzornog odbora DD za osiguranje ''CAMELIJA ''</t>
  </si>
  <si>
    <t>3. Odluke o imenovanju članova Nadzornog odbora DD za osiguranje ''CAMELIJA ''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</si>
</sst>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Bell MT"/>
      <family val="1"/>
    </font>
    <font>
      <b/>
      <sz val="10"/>
      <name val="Bell MT"/>
      <family val="1"/>
    </font>
    <font>
      <u val="single"/>
      <sz val="10"/>
      <color indexed="12"/>
      <name val="Bell MT"/>
      <family val="1"/>
    </font>
    <font>
      <b/>
      <u val="single"/>
      <sz val="10"/>
      <name val="Bell MT"/>
      <family val="1"/>
    </font>
    <font>
      <b/>
      <i/>
      <sz val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u val="single"/>
      <sz val="10"/>
      <name val="Bell MT"/>
      <family val="1"/>
    </font>
    <font>
      <b/>
      <sz val="8"/>
      <name val="Bell MT"/>
      <family val="1"/>
    </font>
    <font>
      <sz val="8"/>
      <name val="Bell MT"/>
      <family val="1"/>
    </font>
    <font>
      <b/>
      <sz val="9"/>
      <name val="Bell MT"/>
      <family val="1"/>
    </font>
    <font>
      <b/>
      <sz val="8"/>
      <color indexed="8"/>
      <name val="Bell MT"/>
      <family val="1"/>
    </font>
    <font>
      <sz val="8"/>
      <color indexed="8"/>
      <name val="Bell MT"/>
      <family val="1"/>
    </font>
    <font>
      <sz val="6.5"/>
      <name val="Bell MT"/>
      <family val="1"/>
    </font>
    <font>
      <sz val="9"/>
      <name val="Bell MT"/>
      <family val="1"/>
    </font>
    <font>
      <u val="single"/>
      <sz val="9"/>
      <name val="Bell MT"/>
      <family val="1"/>
    </font>
    <font>
      <b/>
      <sz val="7"/>
      <name val="Bell MT"/>
      <family val="1"/>
    </font>
    <font>
      <sz val="7"/>
      <name val="Bell MT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7" fillId="0" borderId="0">
      <alignment/>
      <protection locked="0"/>
    </xf>
    <xf numFmtId="0" fontId="8" fillId="0" borderId="0" applyNumberFormat="0" applyFill="0" applyBorder="0" applyAlignment="0" applyProtection="0"/>
    <xf numFmtId="173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4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6" fillId="0" borderId="10" xfId="65" applyFont="1" applyBorder="1">
      <alignment/>
      <protection/>
    </xf>
    <xf numFmtId="0" fontId="26" fillId="0" borderId="11" xfId="65" applyFont="1" applyBorder="1">
      <alignment/>
      <protection/>
    </xf>
    <xf numFmtId="0" fontId="27" fillId="0" borderId="11" xfId="65" applyFont="1" applyBorder="1">
      <alignment/>
      <protection/>
    </xf>
    <xf numFmtId="0" fontId="26" fillId="0" borderId="11" xfId="65" applyFont="1" applyBorder="1" applyAlignment="1">
      <alignment horizontal="left"/>
      <protection/>
    </xf>
    <xf numFmtId="0" fontId="28" fillId="0" borderId="12" xfId="57" applyFont="1" applyBorder="1" applyAlignment="1" applyProtection="1">
      <alignment/>
      <protection/>
    </xf>
    <xf numFmtId="0" fontId="28" fillId="0" borderId="11" xfId="57" applyFont="1" applyBorder="1" applyAlignment="1" applyProtection="1">
      <alignment/>
      <protection/>
    </xf>
    <xf numFmtId="0" fontId="26" fillId="0" borderId="11" xfId="65" applyFont="1" applyBorder="1" applyAlignment="1">
      <alignment horizontal="right"/>
      <protection/>
    </xf>
    <xf numFmtId="0" fontId="26" fillId="0" borderId="11" xfId="65" applyFont="1" applyBorder="1" quotePrefix="1">
      <alignment/>
      <protection/>
    </xf>
    <xf numFmtId="0" fontId="26" fillId="0" borderId="12" xfId="65" applyFont="1" applyBorder="1" applyAlignment="1">
      <alignment horizontal="right"/>
      <protection/>
    </xf>
    <xf numFmtId="0" fontId="26" fillId="0" borderId="12" xfId="65" applyFont="1" applyBorder="1">
      <alignment/>
      <protection/>
    </xf>
    <xf numFmtId="0" fontId="27" fillId="0" borderId="13" xfId="65" applyFont="1" applyBorder="1">
      <alignment/>
      <protection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horizontal="justify" vertical="center"/>
    </xf>
    <xf numFmtId="0" fontId="26" fillId="0" borderId="13" xfId="65" applyFont="1" applyBorder="1">
      <alignment/>
      <protection/>
    </xf>
    <xf numFmtId="0" fontId="26" fillId="0" borderId="15" xfId="0" applyFont="1" applyBorder="1" applyAlignment="1">
      <alignment horizontal="justify" vertical="center"/>
    </xf>
    <xf numFmtId="0" fontId="26" fillId="0" borderId="16" xfId="0" applyFont="1" applyBorder="1" applyAlignment="1">
      <alignment vertical="center"/>
    </xf>
    <xf numFmtId="0" fontId="27" fillId="0" borderId="16" xfId="65" applyFont="1" applyBorder="1">
      <alignment/>
      <protection/>
    </xf>
    <xf numFmtId="0" fontId="26" fillId="0" borderId="17" xfId="65" applyFont="1" applyBorder="1">
      <alignment/>
      <protection/>
    </xf>
    <xf numFmtId="0" fontId="26" fillId="0" borderId="18" xfId="65" applyFont="1" applyBorder="1" applyAlignment="1">
      <alignment horizontal="left"/>
      <protection/>
    </xf>
    <xf numFmtId="0" fontId="26" fillId="0" borderId="14" xfId="65" applyFont="1" applyBorder="1" applyAlignment="1">
      <alignment horizontal="left"/>
      <protection/>
    </xf>
    <xf numFmtId="0" fontId="26" fillId="0" borderId="19" xfId="65" applyFont="1" applyBorder="1" applyAlignment="1">
      <alignment horizontal="left"/>
      <protection/>
    </xf>
    <xf numFmtId="0" fontId="27" fillId="0" borderId="10" xfId="0" applyFont="1" applyBorder="1" applyAlignment="1">
      <alignment horizontal="justify" vertical="top" wrapText="1"/>
    </xf>
    <xf numFmtId="0" fontId="27" fillId="0" borderId="11" xfId="65" applyFont="1" applyBorder="1" applyAlignment="1">
      <alignment horizontal="left" vertical="center"/>
      <protection/>
    </xf>
    <xf numFmtId="0" fontId="26" fillId="0" borderId="11" xfId="65" applyFont="1" applyBorder="1" applyAlignment="1">
      <alignment horizontal="left" vertical="center"/>
      <protection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justify"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left" vertical="top" wrapText="1"/>
    </xf>
    <xf numFmtId="3" fontId="27" fillId="0" borderId="20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6" fillId="0" borderId="0" xfId="66" applyFont="1" applyBorder="1">
      <alignment/>
      <protection/>
    </xf>
    <xf numFmtId="0" fontId="27" fillId="0" borderId="0" xfId="65" applyFont="1" applyBorder="1" applyAlignment="1">
      <alignment horizontal="center"/>
      <protection/>
    </xf>
    <xf numFmtId="0" fontId="27" fillId="0" borderId="0" xfId="65" applyFont="1" applyFill="1" applyAlignment="1">
      <alignment horizontal="right"/>
      <protection/>
    </xf>
    <xf numFmtId="0" fontId="27" fillId="0" borderId="0" xfId="0" applyFont="1" applyAlignment="1">
      <alignment/>
    </xf>
    <xf numFmtId="0" fontId="27" fillId="0" borderId="0" xfId="65" applyFont="1">
      <alignment/>
      <protection/>
    </xf>
    <xf numFmtId="0" fontId="27" fillId="0" borderId="0" xfId="65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65" applyFont="1" applyAlignment="1">
      <alignment/>
      <protection/>
    </xf>
    <xf numFmtId="0" fontId="26" fillId="0" borderId="0" xfId="65" applyFont="1">
      <alignment/>
      <protection/>
    </xf>
    <xf numFmtId="0" fontId="26" fillId="0" borderId="0" xfId="66" applyFont="1" applyBorder="1" applyAlignment="1">
      <alignment horizontal="left"/>
      <protection/>
    </xf>
    <xf numFmtId="0" fontId="27" fillId="0" borderId="0" xfId="66" applyFont="1" applyBorder="1">
      <alignment/>
      <protection/>
    </xf>
    <xf numFmtId="0" fontId="27" fillId="22" borderId="27" xfId="65" applyFont="1" applyFill="1" applyBorder="1" applyAlignment="1">
      <alignment horizontal="center"/>
      <protection/>
    </xf>
    <xf numFmtId="0" fontId="26" fillId="0" borderId="0" xfId="65" applyFont="1" applyBorder="1">
      <alignment/>
      <protection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22" xfId="0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26" fillId="0" borderId="20" xfId="62" applyNumberFormat="1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49" fontId="26" fillId="0" borderId="20" xfId="62" applyNumberFormat="1" applyFont="1" applyBorder="1" applyAlignment="1">
      <alignment horizontal="center" vertical="center" shrinkToFit="1"/>
      <protection/>
    </xf>
    <xf numFmtId="0" fontId="26" fillId="0" borderId="20" xfId="0" applyFont="1" applyBorder="1" applyAlignment="1">
      <alignment horizontal="center" vertical="center" wrapText="1"/>
    </xf>
    <xf numFmtId="49" fontId="26" fillId="0" borderId="20" xfId="62" applyNumberFormat="1" applyFont="1" applyFill="1" applyBorder="1" applyAlignment="1">
      <alignment horizontal="center" vertical="center"/>
      <protection/>
    </xf>
    <xf numFmtId="49" fontId="27" fillId="0" borderId="20" xfId="62" applyNumberFormat="1" applyFont="1" applyBorder="1" applyAlignment="1">
      <alignment horizontal="center" vertical="center"/>
      <protection/>
    </xf>
    <xf numFmtId="49" fontId="26" fillId="0" borderId="21" xfId="62" applyNumberFormat="1" applyFont="1" applyBorder="1" applyAlignment="1">
      <alignment horizontal="center" vertical="center"/>
      <protection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49" fontId="26" fillId="0" borderId="0" xfId="62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49" fontId="26" fillId="0" borderId="23" xfId="62" applyNumberFormat="1" applyFont="1" applyFill="1" applyBorder="1" applyAlignment="1">
      <alignment horizontal="center" vertical="center"/>
      <protection/>
    </xf>
    <xf numFmtId="0" fontId="26" fillId="0" borderId="47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9" fontId="26" fillId="0" borderId="24" xfId="62" applyNumberFormat="1" applyFont="1" applyFill="1" applyBorder="1" applyAlignment="1">
      <alignment horizontal="center" vertical="center"/>
      <protection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35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35" xfId="0" applyFont="1" applyBorder="1" applyAlignment="1">
      <alignment horizontal="left" vertical="center"/>
    </xf>
    <xf numFmtId="0" fontId="26" fillId="0" borderId="34" xfId="0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wrapText="1"/>
    </xf>
    <xf numFmtId="0" fontId="26" fillId="0" borderId="21" xfId="0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Border="1" applyAlignment="1">
      <alignment wrapText="1"/>
    </xf>
    <xf numFmtId="0" fontId="27" fillId="0" borderId="2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/>
    </xf>
    <xf numFmtId="0" fontId="26" fillId="0" borderId="5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9" fontId="26" fillId="24" borderId="20" xfId="63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wrapText="1"/>
    </xf>
    <xf numFmtId="0" fontId="26" fillId="0" borderId="5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49" fontId="26" fillId="24" borderId="21" xfId="63" applyNumberFormat="1" applyFont="1" applyFill="1" applyBorder="1" applyAlignment="1">
      <alignment horizontal="center" vertical="center" wrapText="1"/>
      <protection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Border="1" applyAlignment="1">
      <alignment wrapText="1"/>
    </xf>
    <xf numFmtId="0" fontId="26" fillId="0" borderId="5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wrapText="1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7" fillId="0" borderId="31" xfId="0" applyFont="1" applyBorder="1" applyAlignment="1">
      <alignment horizontal="center" vertical="center"/>
    </xf>
    <xf numFmtId="49" fontId="26" fillId="0" borderId="20" xfId="63" applyNumberFormat="1" applyFont="1" applyFill="1" applyBorder="1" applyAlignment="1">
      <alignment horizontal="center" vertical="center" wrapText="1"/>
      <protection/>
    </xf>
    <xf numFmtId="0" fontId="26" fillId="0" borderId="35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5" xfId="0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59" xfId="0" applyFont="1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9" fontId="34" fillId="0" borderId="0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7" fillId="0" borderId="32" xfId="68" applyFont="1" applyBorder="1" applyAlignment="1">
      <alignment wrapText="1" shrinkToFit="1"/>
      <protection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right"/>
    </xf>
    <xf numFmtId="49" fontId="39" fillId="24" borderId="20" xfId="64" applyNumberFormat="1" applyFont="1" applyFill="1" applyBorder="1" applyAlignment="1">
      <alignment horizontal="center" vertical="center" wrapText="1"/>
      <protection/>
    </xf>
    <xf numFmtId="0" fontId="35" fillId="0" borderId="34" xfId="0" applyFont="1" applyBorder="1" applyAlignment="1">
      <alignment horizontal="center" vertical="center" wrapText="1"/>
    </xf>
    <xf numFmtId="0" fontId="38" fillId="0" borderId="35" xfId="68" applyFont="1" applyBorder="1" applyAlignment="1">
      <alignment wrapText="1"/>
      <protection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right" vertical="center" wrapText="1"/>
    </xf>
    <xf numFmtId="0" fontId="35" fillId="0" borderId="20" xfId="0" applyFont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7" fillId="0" borderId="35" xfId="68" applyFont="1" applyBorder="1" applyAlignment="1">
      <alignment wrapText="1"/>
      <protection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8" fillId="0" borderId="35" xfId="68" applyFont="1" applyBorder="1" applyAlignment="1">
      <alignment horizontal="left" wrapText="1"/>
      <protection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3" fontId="35" fillId="0" borderId="20" xfId="0" applyNumberFormat="1" applyFont="1" applyFill="1" applyBorder="1" applyAlignment="1">
      <alignment horizontal="right" vertical="center" wrapText="1"/>
    </xf>
    <xf numFmtId="49" fontId="39" fillId="0" borderId="20" xfId="64" applyNumberFormat="1" applyFont="1" applyFill="1" applyBorder="1" applyAlignment="1">
      <alignment horizontal="center" vertical="center" wrapText="1"/>
      <protection/>
    </xf>
    <xf numFmtId="0" fontId="34" fillId="0" borderId="35" xfId="0" applyFont="1" applyBorder="1" applyAlignment="1">
      <alignment wrapText="1"/>
    </xf>
    <xf numFmtId="0" fontId="37" fillId="0" borderId="35" xfId="68" applyFont="1" applyBorder="1" applyAlignment="1">
      <alignment vertical="center" wrapText="1"/>
      <protection/>
    </xf>
    <xf numFmtId="0" fontId="38" fillId="0" borderId="35" xfId="68" applyFont="1" applyBorder="1" applyAlignment="1">
      <alignment vertical="center" wrapText="1"/>
      <protection/>
    </xf>
    <xf numFmtId="49" fontId="39" fillId="24" borderId="21" xfId="64" applyNumberFormat="1" applyFont="1" applyFill="1" applyBorder="1" applyAlignment="1">
      <alignment horizontal="center" vertical="center" wrapText="1"/>
      <protection/>
    </xf>
    <xf numFmtId="0" fontId="35" fillId="0" borderId="39" xfId="0" applyFont="1" applyFill="1" applyBorder="1" applyAlignment="1">
      <alignment horizontal="center" vertical="center" wrapText="1"/>
    </xf>
    <xf numFmtId="0" fontId="38" fillId="0" borderId="40" xfId="68" applyFont="1" applyBorder="1" applyAlignment="1">
      <alignment wrapText="1"/>
      <protection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right" vertical="center" wrapText="1"/>
    </xf>
    <xf numFmtId="49" fontId="39" fillId="24" borderId="60" xfId="64" applyNumberFormat="1" applyFont="1" applyFill="1" applyBorder="1" applyAlignment="1">
      <alignment horizontal="center" vertical="center" wrapText="1"/>
      <protection/>
    </xf>
    <xf numFmtId="0" fontId="35" fillId="0" borderId="60" xfId="0" applyFont="1" applyFill="1" applyBorder="1" applyAlignment="1">
      <alignment horizontal="center" vertical="center" wrapText="1"/>
    </xf>
    <xf numFmtId="0" fontId="38" fillId="0" borderId="60" xfId="68" applyFont="1" applyBorder="1" applyAlignment="1">
      <alignment wrapText="1"/>
      <protection/>
    </xf>
    <xf numFmtId="0" fontId="35" fillId="0" borderId="60" xfId="0" applyFont="1" applyBorder="1" applyAlignment="1">
      <alignment horizontal="center" vertical="center" wrapText="1"/>
    </xf>
    <xf numFmtId="3" fontId="35" fillId="0" borderId="60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8" fillId="0" borderId="32" xfId="68" applyFont="1" applyBorder="1" applyAlignment="1">
      <alignment wrapText="1"/>
      <protection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3" fontId="35" fillId="0" borderId="22" xfId="0" applyNumberFormat="1" applyFont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35" xfId="68" applyFont="1" applyBorder="1" applyAlignment="1">
      <alignment horizontal="left" wrapText="1"/>
      <protection/>
    </xf>
    <xf numFmtId="0" fontId="38" fillId="0" borderId="35" xfId="68" applyFont="1" applyBorder="1" applyAlignment="1">
      <alignment horizontal="left" vertical="center" wrapText="1"/>
      <protection/>
    </xf>
    <xf numFmtId="0" fontId="35" fillId="0" borderId="35" xfId="0" applyFont="1" applyBorder="1" applyAlignment="1">
      <alignment vertical="center" wrapText="1"/>
    </xf>
    <xf numFmtId="0" fontId="35" fillId="0" borderId="40" xfId="0" applyFont="1" applyFill="1" applyBorder="1" applyAlignment="1">
      <alignment horizontal="left" vertical="center" wrapText="1"/>
    </xf>
    <xf numFmtId="49" fontId="39" fillId="24" borderId="26" xfId="64" applyNumberFormat="1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 wrapText="1"/>
    </xf>
    <xf numFmtId="3" fontId="35" fillId="0" borderId="26" xfId="0" applyNumberFormat="1" applyFont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7" fillId="0" borderId="32" xfId="68" applyFont="1" applyBorder="1" applyAlignment="1">
      <alignment horizontal="left" wrapText="1"/>
      <protection/>
    </xf>
    <xf numFmtId="3" fontId="34" fillId="0" borderId="20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7" fillId="0" borderId="40" xfId="68" applyFont="1" applyBorder="1" applyAlignment="1">
      <alignment horizontal="left" wrapText="1"/>
      <protection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 vertical="center" wrapText="1"/>
    </xf>
    <xf numFmtId="0" fontId="35" fillId="0" borderId="2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/>
    </xf>
    <xf numFmtId="0" fontId="34" fillId="0" borderId="3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right" wrapText="1"/>
    </xf>
    <xf numFmtId="0" fontId="26" fillId="0" borderId="20" xfId="0" applyFont="1" applyBorder="1" applyAlignment="1">
      <alignment/>
    </xf>
    <xf numFmtId="0" fontId="34" fillId="0" borderId="57" xfId="0" applyFont="1" applyFill="1" applyBorder="1" applyAlignment="1">
      <alignment horizontal="center" vertical="center" wrapText="1"/>
    </xf>
    <xf numFmtId="0" fontId="34" fillId="0" borderId="57" xfId="0" applyFont="1" applyBorder="1" applyAlignment="1">
      <alignment/>
    </xf>
    <xf numFmtId="0" fontId="34" fillId="0" borderId="34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0" fontId="35" fillId="0" borderId="57" xfId="0" applyFont="1" applyBorder="1" applyAlignment="1">
      <alignment horizontal="center"/>
    </xf>
    <xf numFmtId="0" fontId="35" fillId="0" borderId="57" xfId="0" applyFont="1" applyBorder="1" applyAlignment="1">
      <alignment/>
    </xf>
    <xf numFmtId="0" fontId="35" fillId="0" borderId="57" xfId="0" applyFont="1" applyFill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34" fillId="0" borderId="58" xfId="0" applyFont="1" applyFill="1" applyBorder="1" applyAlignment="1">
      <alignment horizontal="center" vertical="center" wrapText="1"/>
    </xf>
    <xf numFmtId="0" fontId="34" fillId="0" borderId="58" xfId="0" applyFont="1" applyBorder="1" applyAlignment="1">
      <alignment/>
    </xf>
    <xf numFmtId="0" fontId="34" fillId="0" borderId="5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right" wrapText="1"/>
    </xf>
    <xf numFmtId="3" fontId="26" fillId="0" borderId="0" xfId="0" applyNumberFormat="1" applyFont="1" applyAlignment="1">
      <alignment wrapText="1"/>
    </xf>
    <xf numFmtId="0" fontId="26" fillId="0" borderId="22" xfId="0" applyFont="1" applyBorder="1" applyAlignment="1">
      <alignment/>
    </xf>
    <xf numFmtId="0" fontId="26" fillId="0" borderId="33" xfId="0" applyFont="1" applyBorder="1" applyAlignment="1">
      <alignment/>
    </xf>
    <xf numFmtId="0" fontId="34" fillId="0" borderId="33" xfId="0" applyFont="1" applyFill="1" applyBorder="1" applyAlignment="1">
      <alignment/>
    </xf>
    <xf numFmtId="3" fontId="26" fillId="0" borderId="32" xfId="0" applyNumberFormat="1" applyFont="1" applyBorder="1" applyAlignment="1">
      <alignment wrapText="1"/>
    </xf>
    <xf numFmtId="0" fontId="34" fillId="0" borderId="57" xfId="0" applyFont="1" applyFill="1" applyBorder="1" applyAlignment="1">
      <alignment/>
    </xf>
    <xf numFmtId="3" fontId="26" fillId="0" borderId="35" xfId="0" applyNumberFormat="1" applyFont="1" applyBorder="1" applyAlignment="1">
      <alignment wrapText="1"/>
    </xf>
    <xf numFmtId="0" fontId="26" fillId="0" borderId="61" xfId="0" applyFont="1" applyBorder="1" applyAlignment="1">
      <alignment/>
    </xf>
    <xf numFmtId="0" fontId="34" fillId="0" borderId="62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/>
    </xf>
    <xf numFmtId="3" fontId="26" fillId="0" borderId="63" xfId="0" applyNumberFormat="1" applyFont="1" applyBorder="1" applyAlignment="1">
      <alignment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3" fontId="26" fillId="0" borderId="0" xfId="0" applyNumberFormat="1" applyFont="1" applyBorder="1" applyAlignment="1">
      <alignment wrapText="1"/>
    </xf>
    <xf numFmtId="0" fontId="35" fillId="0" borderId="31" xfId="0" applyFont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0" fontId="35" fillId="0" borderId="33" xfId="0" applyFont="1" applyBorder="1" applyAlignment="1">
      <alignment horizontal="left" wrapText="1"/>
    </xf>
    <xf numFmtId="0" fontId="35" fillId="0" borderId="33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3" fontId="34" fillId="0" borderId="32" xfId="0" applyNumberFormat="1" applyFont="1" applyBorder="1" applyAlignment="1">
      <alignment horizontal="right" wrapText="1"/>
    </xf>
    <xf numFmtId="49" fontId="39" fillId="24" borderId="36" xfId="64" applyNumberFormat="1" applyFont="1" applyFill="1" applyBorder="1" applyAlignment="1">
      <alignment horizontal="center" vertical="center" wrapText="1"/>
      <protection/>
    </xf>
    <xf numFmtId="0" fontId="35" fillId="0" borderId="34" xfId="0" applyFont="1" applyFill="1" applyBorder="1" applyAlignment="1">
      <alignment horizontal="center" wrapText="1"/>
    </xf>
    <xf numFmtId="0" fontId="35" fillId="0" borderId="57" xfId="0" applyFont="1" applyBorder="1" applyAlignment="1">
      <alignment horizontal="left" wrapText="1"/>
    </xf>
    <xf numFmtId="0" fontId="35" fillId="0" borderId="57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3" fontId="34" fillId="0" borderId="35" xfId="0" applyNumberFormat="1" applyFont="1" applyBorder="1" applyAlignment="1">
      <alignment horizontal="right" wrapText="1"/>
    </xf>
    <xf numFmtId="0" fontId="39" fillId="0" borderId="34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35" fillId="0" borderId="58" xfId="0" applyFont="1" applyBorder="1" applyAlignment="1">
      <alignment horizontal="left" wrapText="1"/>
    </xf>
    <xf numFmtId="0" fontId="35" fillId="0" borderId="58" xfId="0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3" fontId="34" fillId="0" borderId="4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29" fillId="0" borderId="0" xfId="0" applyFont="1" applyFill="1" applyAlignment="1">
      <alignment horizontal="left"/>
    </xf>
    <xf numFmtId="0" fontId="34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42" fillId="0" borderId="2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3" fontId="26" fillId="0" borderId="64" xfId="0" applyNumberFormat="1" applyFont="1" applyBorder="1" applyAlignment="1">
      <alignment vertical="center"/>
    </xf>
    <xf numFmtId="49" fontId="27" fillId="0" borderId="29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vertical="center"/>
    </xf>
    <xf numFmtId="49" fontId="26" fillId="0" borderId="59" xfId="0" applyNumberFormat="1" applyFont="1" applyBorder="1" applyAlignment="1">
      <alignment horizontal="center" vertical="center"/>
    </xf>
    <xf numFmtId="3" fontId="26" fillId="0" borderId="65" xfId="0" applyNumberFormat="1" applyFont="1" applyBorder="1" applyAlignment="1">
      <alignment vertical="center"/>
    </xf>
    <xf numFmtId="49" fontId="26" fillId="0" borderId="66" xfId="0" applyNumberFormat="1" applyFont="1" applyBorder="1" applyAlignment="1">
      <alignment horizontal="center" vertical="center"/>
    </xf>
    <xf numFmtId="3" fontId="26" fillId="0" borderId="67" xfId="0" applyNumberFormat="1" applyFont="1" applyBorder="1" applyAlignment="1">
      <alignment vertical="center"/>
    </xf>
    <xf numFmtId="49" fontId="26" fillId="0" borderId="68" xfId="0" applyNumberFormat="1" applyFont="1" applyBorder="1" applyAlignment="1">
      <alignment horizontal="center" vertical="center"/>
    </xf>
    <xf numFmtId="3" fontId="26" fillId="0" borderId="69" xfId="0" applyNumberFormat="1" applyFont="1" applyBorder="1" applyAlignment="1">
      <alignment vertical="center"/>
    </xf>
    <xf numFmtId="49" fontId="26" fillId="0" borderId="70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right" wrapText="1"/>
    </xf>
    <xf numFmtId="0" fontId="27" fillId="0" borderId="72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27" fillId="0" borderId="0" xfId="65" applyFont="1" applyBorder="1">
      <alignment/>
      <protection/>
    </xf>
    <xf numFmtId="0" fontId="27" fillId="22" borderId="73" xfId="65" applyFont="1" applyFill="1" applyBorder="1" applyAlignment="1">
      <alignment horizontal="center"/>
      <protection/>
    </xf>
    <xf numFmtId="0" fontId="27" fillId="0" borderId="72" xfId="0" applyFont="1" applyBorder="1" applyAlignment="1">
      <alignment horizontal="justify" vertical="top" wrapText="1"/>
    </xf>
    <xf numFmtId="0" fontId="26" fillId="0" borderId="72" xfId="65" applyFont="1" applyBorder="1">
      <alignment/>
      <protection/>
    </xf>
    <xf numFmtId="0" fontId="26" fillId="0" borderId="72" xfId="65" applyFont="1" applyBorder="1" applyAlignment="1">
      <alignment horizontal="right"/>
      <protection/>
    </xf>
    <xf numFmtId="0" fontId="26" fillId="0" borderId="72" xfId="0" applyFont="1" applyBorder="1" applyAlignment="1">
      <alignment/>
    </xf>
    <xf numFmtId="0" fontId="26" fillId="0" borderId="72" xfId="0" applyFont="1" applyBorder="1" applyAlignment="1">
      <alignment horizontal="justify" vertical="top" wrapText="1"/>
    </xf>
    <xf numFmtId="0" fontId="27" fillId="0" borderId="72" xfId="0" applyFont="1" applyBorder="1" applyAlignment="1">
      <alignment vertical="top" wrapText="1"/>
    </xf>
    <xf numFmtId="0" fontId="27" fillId="0" borderId="74" xfId="65" applyFont="1" applyBorder="1">
      <alignment/>
      <protection/>
    </xf>
    <xf numFmtId="0" fontId="26" fillId="0" borderId="74" xfId="65" applyFont="1" applyBorder="1">
      <alignment/>
      <protection/>
    </xf>
    <xf numFmtId="0" fontId="26" fillId="0" borderId="72" xfId="66" applyFont="1" applyBorder="1" applyAlignment="1">
      <alignment horizontal="left" vertical="center"/>
      <protection/>
    </xf>
    <xf numFmtId="0" fontId="27" fillId="0" borderId="72" xfId="66" applyFont="1" applyBorder="1" applyAlignment="1">
      <alignment horizontal="left" vertical="center"/>
      <protection/>
    </xf>
    <xf numFmtId="0" fontId="26" fillId="0" borderId="72" xfId="66" applyFont="1" applyBorder="1">
      <alignment/>
      <protection/>
    </xf>
    <xf numFmtId="0" fontId="27" fillId="0" borderId="72" xfId="61" applyFont="1" applyBorder="1" applyAlignment="1">
      <alignment horizontal="justify" vertical="top" wrapText="1"/>
      <protection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75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31" fillId="22" borderId="0" xfId="0" applyFont="1" applyFill="1" applyAlignment="1">
      <alignment horizontal="center" vertical="center" wrapText="1"/>
    </xf>
    <xf numFmtId="0" fontId="32" fillId="22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2" fillId="0" borderId="76" xfId="0" applyFont="1" applyBorder="1" applyAlignment="1">
      <alignment horizontal="center" vertical="center" wrapText="1"/>
    </xf>
    <xf numFmtId="0" fontId="43" fillId="0" borderId="77" xfId="0" applyFont="1" applyBorder="1" applyAlignment="1">
      <alignment wrapText="1"/>
    </xf>
    <xf numFmtId="0" fontId="27" fillId="0" borderId="78" xfId="0" applyFont="1" applyBorder="1" applyAlignment="1">
      <alignment vertical="center" wrapText="1"/>
    </xf>
    <xf numFmtId="0" fontId="26" fillId="0" borderId="18" xfId="0" applyFont="1" applyBorder="1" applyAlignment="1">
      <alignment wrapText="1"/>
    </xf>
    <xf numFmtId="0" fontId="27" fillId="0" borderId="76" xfId="0" applyFont="1" applyBorder="1" applyAlignment="1">
      <alignment vertical="center" wrapText="1"/>
    </xf>
    <xf numFmtId="0" fontId="26" fillId="0" borderId="77" xfId="0" applyFont="1" applyBorder="1" applyAlignment="1">
      <alignment wrapText="1"/>
    </xf>
    <xf numFmtId="0" fontId="26" fillId="0" borderId="79" xfId="0" applyFont="1" applyBorder="1" applyAlignment="1">
      <alignment vertical="center" wrapText="1"/>
    </xf>
    <xf numFmtId="0" fontId="26" fillId="0" borderId="75" xfId="0" applyFont="1" applyBorder="1" applyAlignment="1">
      <alignment wrapText="1"/>
    </xf>
    <xf numFmtId="0" fontId="31" fillId="2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80" xfId="0" applyFont="1" applyBorder="1" applyAlignment="1">
      <alignment horizontal="center" vertical="center" wrapText="1"/>
    </xf>
    <xf numFmtId="0" fontId="26" fillId="0" borderId="81" xfId="0" applyFont="1" applyBorder="1" applyAlignment="1">
      <alignment wrapText="1"/>
    </xf>
    <xf numFmtId="0" fontId="26" fillId="0" borderId="82" xfId="0" applyFont="1" applyBorder="1" applyAlignment="1">
      <alignment wrapText="1"/>
    </xf>
    <xf numFmtId="0" fontId="26" fillId="0" borderId="83" xfId="0" applyFont="1" applyBorder="1" applyAlignment="1">
      <alignment wrapText="1"/>
    </xf>
    <xf numFmtId="0" fontId="27" fillId="0" borderId="84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left" vertical="center" wrapText="1"/>
    </xf>
    <xf numFmtId="0" fontId="26" fillId="0" borderId="72" xfId="0" applyFont="1" applyBorder="1" applyAlignment="1">
      <alignment wrapText="1"/>
    </xf>
    <xf numFmtId="0" fontId="26" fillId="0" borderId="89" xfId="0" applyFont="1" applyBorder="1" applyAlignment="1">
      <alignment horizontal="left" vertical="center" wrapText="1"/>
    </xf>
    <xf numFmtId="0" fontId="26" fillId="0" borderId="73" xfId="0" applyFont="1" applyBorder="1" applyAlignment="1">
      <alignment wrapText="1"/>
    </xf>
    <xf numFmtId="0" fontId="26" fillId="0" borderId="88" xfId="0" applyFont="1" applyBorder="1" applyAlignment="1">
      <alignment vertical="center" wrapText="1"/>
    </xf>
    <xf numFmtId="0" fontId="27" fillId="0" borderId="76" xfId="0" applyFont="1" applyBorder="1" applyAlignment="1">
      <alignment horizontal="left" vertical="center" wrapText="1"/>
    </xf>
    <xf numFmtId="0" fontId="26" fillId="0" borderId="79" xfId="0" applyFont="1" applyBorder="1" applyAlignment="1">
      <alignment horizontal="left" vertical="center" wrapText="1"/>
    </xf>
    <xf numFmtId="0" fontId="26" fillId="0" borderId="82" xfId="0" applyFont="1" applyBorder="1" applyAlignment="1">
      <alignment vertical="center" wrapText="1"/>
    </xf>
    <xf numFmtId="0" fontId="26" fillId="0" borderId="89" xfId="0" applyFont="1" applyBorder="1" applyAlignment="1">
      <alignment vertical="center" wrapText="1"/>
    </xf>
    <xf numFmtId="0" fontId="26" fillId="0" borderId="75" xfId="0" applyFont="1" applyBorder="1" applyAlignment="1">
      <alignment/>
    </xf>
    <xf numFmtId="0" fontId="26" fillId="0" borderId="0" xfId="0" applyFont="1" applyAlignment="1">
      <alignment horizontal="center" wrapText="1"/>
    </xf>
    <xf numFmtId="49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7" fillId="22" borderId="0" xfId="0" applyFont="1" applyFill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wrapText="1"/>
    </xf>
    <xf numFmtId="0" fontId="26" fillId="0" borderId="72" xfId="0" applyFont="1" applyBorder="1" applyAlignment="1">
      <alignment horizontal="center" wrapText="1"/>
    </xf>
    <xf numFmtId="0" fontId="27" fillId="0" borderId="90" xfId="0" applyFont="1" applyBorder="1" applyAlignment="1">
      <alignment horizontal="center" wrapText="1"/>
    </xf>
    <xf numFmtId="0" fontId="27" fillId="0" borderId="91" xfId="0" applyFont="1" applyBorder="1" applyAlignment="1">
      <alignment horizontal="center" wrapText="1"/>
    </xf>
    <xf numFmtId="0" fontId="27" fillId="0" borderId="66" xfId="0" applyFont="1" applyBorder="1" applyAlignment="1">
      <alignment horizontal="center" wrapText="1"/>
    </xf>
    <xf numFmtId="0" fontId="27" fillId="0" borderId="72" xfId="0" applyFont="1" applyBorder="1" applyAlignment="1">
      <alignment wrapText="1"/>
    </xf>
    <xf numFmtId="3" fontId="27" fillId="0" borderId="90" xfId="0" applyNumberFormat="1" applyFont="1" applyBorder="1" applyAlignment="1">
      <alignment wrapText="1"/>
    </xf>
    <xf numFmtId="3" fontId="27" fillId="0" borderId="91" xfId="0" applyNumberFormat="1" applyFont="1" applyBorder="1" applyAlignment="1">
      <alignment wrapText="1"/>
    </xf>
    <xf numFmtId="3" fontId="27" fillId="0" borderId="66" xfId="0" applyNumberFormat="1" applyFont="1" applyBorder="1" applyAlignment="1">
      <alignment wrapText="1"/>
    </xf>
    <xf numFmtId="3" fontId="27" fillId="0" borderId="90" xfId="0" applyNumberFormat="1" applyFont="1" applyBorder="1" applyAlignment="1">
      <alignment/>
    </xf>
    <xf numFmtId="3" fontId="27" fillId="0" borderId="66" xfId="0" applyNumberFormat="1" applyFont="1" applyBorder="1" applyAlignment="1">
      <alignment/>
    </xf>
    <xf numFmtId="3" fontId="27" fillId="0" borderId="91" xfId="0" applyNumberFormat="1" applyFont="1" applyBorder="1" applyAlignment="1">
      <alignment/>
    </xf>
    <xf numFmtId="3" fontId="27" fillId="0" borderId="72" xfId="0" applyNumberFormat="1" applyFont="1" applyBorder="1" applyAlignment="1">
      <alignment/>
    </xf>
    <xf numFmtId="0" fontId="27" fillId="0" borderId="0" xfId="65" applyFont="1" applyBorder="1" applyAlignment="1">
      <alignment horizontal="center" wrapText="1"/>
      <protection/>
    </xf>
    <xf numFmtId="0" fontId="26" fillId="0" borderId="59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_2005_AKTIVA" xfId="62"/>
    <cellStyle name="Normal_2005_PASIVA" xfId="63"/>
    <cellStyle name="Normal_2005_racun d&amp;g" xfId="64"/>
    <cellStyle name="Normal_TFI-FIN" xfId="65"/>
    <cellStyle name="Normal_TFI-FIN 2" xfId="66"/>
    <cellStyle name="Note" xfId="67"/>
    <cellStyle name="Obično_Finansijski izvještaji za 2008.g.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43">
      <selection activeCell="B57" sqref="B57"/>
    </sheetView>
  </sheetViews>
  <sheetFormatPr defaultColWidth="9.140625" defaultRowHeight="12.75"/>
  <cols>
    <col min="1" max="1" width="60.57421875" style="57" customWidth="1"/>
    <col min="2" max="2" width="90.28125" style="53" customWidth="1"/>
    <col min="3" max="16384" width="9.140625" style="53" customWidth="1"/>
  </cols>
  <sheetData>
    <row r="1" spans="1:11" ht="14.25">
      <c r="A1" s="45" t="s">
        <v>551</v>
      </c>
      <c r="B1" s="46" t="s">
        <v>588</v>
      </c>
      <c r="C1" s="47"/>
      <c r="E1" s="47"/>
      <c r="F1" s="47"/>
      <c r="G1" s="48"/>
      <c r="I1" s="49"/>
      <c r="J1" s="49"/>
      <c r="K1" s="49"/>
    </row>
    <row r="2" spans="1:11" ht="14.25">
      <c r="A2" s="50" t="s">
        <v>674</v>
      </c>
      <c r="B2" s="51" t="s">
        <v>552</v>
      </c>
      <c r="C2" s="50"/>
      <c r="D2" s="50"/>
      <c r="E2" s="50"/>
      <c r="F2" s="52"/>
      <c r="G2" s="52"/>
      <c r="H2" s="52"/>
      <c r="I2" s="52"/>
      <c r="J2" s="52"/>
      <c r="K2" s="52"/>
    </row>
    <row r="3" spans="1:11" ht="15" thickBot="1">
      <c r="A3" s="56" t="s">
        <v>553</v>
      </c>
      <c r="B3" s="56" t="s">
        <v>554</v>
      </c>
      <c r="C3" s="52"/>
      <c r="D3" s="52"/>
      <c r="E3" s="52"/>
      <c r="F3" s="52"/>
      <c r="G3" s="52"/>
      <c r="H3" s="52"/>
      <c r="I3" s="52"/>
      <c r="J3" s="52"/>
      <c r="K3" s="52"/>
    </row>
    <row r="4" spans="1:2" ht="15" thickTop="1">
      <c r="A4" s="22" t="s">
        <v>555</v>
      </c>
      <c r="B4" s="1" t="s">
        <v>598</v>
      </c>
    </row>
    <row r="5" spans="1:2" ht="14.25">
      <c r="A5" s="23" t="s">
        <v>556</v>
      </c>
      <c r="B5" s="2"/>
    </row>
    <row r="6" spans="1:2" ht="14.25">
      <c r="A6" s="24" t="s">
        <v>557</v>
      </c>
      <c r="B6" s="3" t="s">
        <v>599</v>
      </c>
    </row>
    <row r="7" spans="1:2" ht="12.75">
      <c r="A7" s="2" t="s">
        <v>558</v>
      </c>
      <c r="B7" s="4" t="s">
        <v>600</v>
      </c>
    </row>
    <row r="8" spans="1:2" ht="12.75">
      <c r="A8" s="25" t="s">
        <v>559</v>
      </c>
      <c r="B8" s="4" t="s">
        <v>601</v>
      </c>
    </row>
    <row r="9" spans="1:2" ht="12.75">
      <c r="A9" s="2" t="s">
        <v>560</v>
      </c>
      <c r="B9" s="5" t="s">
        <v>602</v>
      </c>
    </row>
    <row r="10" spans="1:2" ht="12.75">
      <c r="A10" s="2" t="s">
        <v>561</v>
      </c>
      <c r="B10" s="6" t="s">
        <v>603</v>
      </c>
    </row>
    <row r="11" spans="1:2" ht="12.75">
      <c r="A11" s="26" t="s">
        <v>562</v>
      </c>
      <c r="B11" s="2" t="s">
        <v>675</v>
      </c>
    </row>
    <row r="12" spans="1:2" ht="12.75">
      <c r="A12" s="26"/>
      <c r="B12" s="2" t="s">
        <v>676</v>
      </c>
    </row>
    <row r="13" spans="1:2" ht="15" customHeight="1">
      <c r="A13" s="26" t="s">
        <v>563</v>
      </c>
      <c r="B13" s="7">
        <v>102</v>
      </c>
    </row>
    <row r="14" spans="1:2" ht="17.25" customHeight="1">
      <c r="A14" s="26" t="s">
        <v>564</v>
      </c>
      <c r="B14" s="7">
        <v>45</v>
      </c>
    </row>
    <row r="15" spans="1:2" ht="12.75">
      <c r="A15" s="26" t="s">
        <v>565</v>
      </c>
      <c r="B15" s="8" t="s">
        <v>604</v>
      </c>
    </row>
    <row r="16" spans="1:2" ht="25.5">
      <c r="A16" s="26" t="s">
        <v>566</v>
      </c>
      <c r="B16" s="2" t="s">
        <v>605</v>
      </c>
    </row>
    <row r="17" spans="1:2" ht="12.75">
      <c r="A17" s="26" t="s">
        <v>567</v>
      </c>
      <c r="B17" s="2" t="s">
        <v>606</v>
      </c>
    </row>
    <row r="18" spans="1:2" ht="28.5">
      <c r="A18" s="27" t="s">
        <v>568</v>
      </c>
      <c r="B18" s="2"/>
    </row>
    <row r="19" spans="1:2" ht="25.5">
      <c r="A19" s="26" t="s">
        <v>569</v>
      </c>
      <c r="B19" s="2" t="s">
        <v>677</v>
      </c>
    </row>
    <row r="20" spans="1:2" ht="12.75">
      <c r="A20" s="26" t="s">
        <v>570</v>
      </c>
      <c r="B20" s="2" t="s">
        <v>701</v>
      </c>
    </row>
    <row r="21" spans="1:2" ht="51">
      <c r="A21" s="26" t="s">
        <v>571</v>
      </c>
      <c r="B21" s="2">
        <v>0</v>
      </c>
    </row>
    <row r="22" spans="1:2" ht="17.25" customHeight="1">
      <c r="A22" s="28" t="s">
        <v>572</v>
      </c>
      <c r="B22" s="2"/>
    </row>
    <row r="23" spans="1:2" ht="12.75">
      <c r="A23" s="29" t="s">
        <v>573</v>
      </c>
      <c r="B23" s="9">
        <v>6</v>
      </c>
    </row>
    <row r="24" spans="1:2" ht="25.5">
      <c r="A24" s="26" t="s">
        <v>574</v>
      </c>
      <c r="B24" s="7">
        <v>2500</v>
      </c>
    </row>
    <row r="25" spans="1:2" ht="27" customHeight="1">
      <c r="A25" s="26" t="s">
        <v>575</v>
      </c>
      <c r="B25" s="8" t="s">
        <v>607</v>
      </c>
    </row>
    <row r="26" spans="1:2" ht="28.5">
      <c r="A26" s="27" t="s">
        <v>576</v>
      </c>
      <c r="B26" s="10"/>
    </row>
    <row r="27" spans="1:2" ht="38.25">
      <c r="A27" s="29" t="s">
        <v>577</v>
      </c>
      <c r="B27" s="10" t="s">
        <v>608</v>
      </c>
    </row>
    <row r="28" spans="1:2" ht="28.5">
      <c r="A28" s="27" t="s">
        <v>578</v>
      </c>
      <c r="B28" s="2"/>
    </row>
    <row r="29" spans="1:2" ht="14.25">
      <c r="A29" s="26" t="s">
        <v>610</v>
      </c>
      <c r="B29" s="11" t="s">
        <v>678</v>
      </c>
    </row>
    <row r="30" spans="1:2" ht="12.75">
      <c r="A30" s="26" t="s">
        <v>579</v>
      </c>
      <c r="B30" s="12" t="s">
        <v>609</v>
      </c>
    </row>
    <row r="31" spans="1:2" ht="12.75">
      <c r="A31" s="26"/>
      <c r="B31" s="12" t="s">
        <v>679</v>
      </c>
    </row>
    <row r="32" spans="1:2" ht="25.5">
      <c r="A32" s="26"/>
      <c r="B32" s="13" t="s">
        <v>687</v>
      </c>
    </row>
    <row r="33" spans="1:2" ht="12.75">
      <c r="A33" s="26"/>
      <c r="B33" s="14" t="s">
        <v>688</v>
      </c>
    </row>
    <row r="34" spans="1:2" ht="12.75">
      <c r="A34" s="26"/>
      <c r="B34" s="15" t="s">
        <v>689</v>
      </c>
    </row>
    <row r="35" spans="1:2" ht="12.75">
      <c r="A35" s="26"/>
      <c r="B35" s="16"/>
    </row>
    <row r="36" spans="1:2" ht="14.25">
      <c r="A36" s="26" t="s">
        <v>684</v>
      </c>
      <c r="B36" s="11" t="s">
        <v>685</v>
      </c>
    </row>
    <row r="37" spans="1:2" ht="12.75">
      <c r="A37" s="26" t="s">
        <v>579</v>
      </c>
      <c r="B37" s="12" t="s">
        <v>609</v>
      </c>
    </row>
    <row r="38" spans="1:2" ht="12.75">
      <c r="A38" s="26"/>
      <c r="B38" s="12" t="s">
        <v>686</v>
      </c>
    </row>
    <row r="39" spans="1:2" ht="12.75">
      <c r="A39" s="26"/>
      <c r="B39" s="13" t="s">
        <v>690</v>
      </c>
    </row>
    <row r="40" spans="1:2" ht="12.75">
      <c r="A40" s="26"/>
      <c r="B40" s="14" t="s">
        <v>691</v>
      </c>
    </row>
    <row r="41" spans="1:2" ht="12.75">
      <c r="A41" s="26"/>
      <c r="B41" s="15" t="s">
        <v>692</v>
      </c>
    </row>
    <row r="42" spans="1:2" ht="12.75">
      <c r="A42" s="26"/>
      <c r="B42" s="13" t="s">
        <v>693</v>
      </c>
    </row>
    <row r="43" spans="1:2" ht="12.75">
      <c r="A43" s="26"/>
      <c r="B43" s="13"/>
    </row>
    <row r="44" spans="1:2" ht="14.25">
      <c r="A44" s="30" t="s">
        <v>694</v>
      </c>
      <c r="B44" s="17" t="s">
        <v>680</v>
      </c>
    </row>
    <row r="45" spans="1:2" ht="12.75">
      <c r="A45" s="26"/>
      <c r="B45" s="13" t="s">
        <v>681</v>
      </c>
    </row>
    <row r="46" spans="1:2" ht="12.75">
      <c r="A46" s="26"/>
      <c r="B46" s="13" t="s">
        <v>682</v>
      </c>
    </row>
    <row r="47" spans="1:2" ht="12.75">
      <c r="A47" s="26"/>
      <c r="B47" s="13" t="s">
        <v>683</v>
      </c>
    </row>
    <row r="48" spans="1:2" ht="12.75">
      <c r="A48" s="26"/>
      <c r="B48" s="13"/>
    </row>
    <row r="49" spans="1:2" ht="14.25">
      <c r="A49" s="30" t="s">
        <v>695</v>
      </c>
      <c r="B49" s="11" t="s">
        <v>718</v>
      </c>
    </row>
    <row r="50" spans="1:2" ht="12.75">
      <c r="A50" s="26"/>
      <c r="B50" s="13" t="s">
        <v>719</v>
      </c>
    </row>
    <row r="51" spans="1:2" ht="12.75">
      <c r="A51" s="26"/>
      <c r="B51" s="13" t="s">
        <v>721</v>
      </c>
    </row>
    <row r="52" spans="1:2" ht="12.75">
      <c r="A52" s="26"/>
      <c r="B52" s="13" t="s">
        <v>722</v>
      </c>
    </row>
    <row r="53" spans="1:2" ht="12.75">
      <c r="A53" s="26"/>
      <c r="B53" s="13" t="s">
        <v>720</v>
      </c>
    </row>
    <row r="54" spans="1:2" ht="12.75">
      <c r="A54" s="26"/>
      <c r="B54" s="13"/>
    </row>
    <row r="55" spans="1:2" ht="14.25">
      <c r="A55" s="28" t="s">
        <v>580</v>
      </c>
      <c r="B55" s="13"/>
    </row>
    <row r="56" spans="1:2" ht="12.75">
      <c r="A56" s="26" t="s">
        <v>581</v>
      </c>
      <c r="B56" s="14"/>
    </row>
    <row r="57" spans="1:2" ht="38.25">
      <c r="A57" s="26" t="s">
        <v>582</v>
      </c>
      <c r="B57" s="14"/>
    </row>
    <row r="58" spans="1:2" ht="38.25">
      <c r="A58" s="26" t="s">
        <v>583</v>
      </c>
      <c r="B58" s="18"/>
    </row>
    <row r="59" spans="1:2" ht="38.25">
      <c r="A59" s="31" t="s">
        <v>584</v>
      </c>
      <c r="B59" s="2"/>
    </row>
    <row r="60" spans="1:2" ht="12.75">
      <c r="A60" s="362" t="s">
        <v>585</v>
      </c>
      <c r="B60" s="19" t="s">
        <v>696</v>
      </c>
    </row>
    <row r="61" spans="1:2" ht="12.75">
      <c r="A61" s="363"/>
      <c r="B61" s="20" t="s">
        <v>697</v>
      </c>
    </row>
    <row r="62" spans="1:2" ht="12.75">
      <c r="A62" s="364"/>
      <c r="B62" s="21" t="s">
        <v>698</v>
      </c>
    </row>
    <row r="65" spans="1:2" ht="14.25">
      <c r="A65" s="55" t="s">
        <v>699</v>
      </c>
      <c r="B65" s="55" t="s">
        <v>586</v>
      </c>
    </row>
    <row r="66" spans="1:2" ht="14.25">
      <c r="A66" s="55"/>
      <c r="B66" s="54" t="s">
        <v>616</v>
      </c>
    </row>
    <row r="67" spans="1:2" ht="14.25">
      <c r="A67" s="55"/>
      <c r="B67" s="44"/>
    </row>
    <row r="68" spans="1:2" ht="14.25">
      <c r="A68" s="44"/>
      <c r="B68" s="55" t="s">
        <v>587</v>
      </c>
    </row>
    <row r="69" spans="1:2" ht="12.75">
      <c r="A69" s="44"/>
      <c r="B69" s="44" t="s">
        <v>700</v>
      </c>
    </row>
  </sheetData>
  <sheetProtection/>
  <mergeCells count="1">
    <mergeCell ref="A60:A62"/>
  </mergeCells>
  <hyperlinks>
    <hyperlink ref="B9" r:id="rId1" display="camelija@bih.net.ba"/>
    <hyperlink ref="B10" r:id="rId2" display="www.camelija-osiguranje.com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2">
      <selection activeCell="A144" sqref="A144"/>
    </sheetView>
  </sheetViews>
  <sheetFormatPr defaultColWidth="9.140625" defaultRowHeight="12.75"/>
  <cols>
    <col min="1" max="1" width="21.57421875" style="60" customWidth="1"/>
    <col min="2" max="2" width="5.421875" style="60" customWidth="1"/>
    <col min="3" max="3" width="51.00390625" style="60" customWidth="1"/>
    <col min="4" max="6" width="2.7109375" style="60" customWidth="1"/>
    <col min="7" max="7" width="26.421875" style="60" customWidth="1"/>
    <col min="8" max="8" width="26.00390625" style="60" customWidth="1"/>
    <col min="9" max="9" width="2.421875" style="60" customWidth="1"/>
    <col min="10" max="10" width="3.28125" style="60" customWidth="1"/>
    <col min="11" max="16384" width="9.140625" style="60" customWidth="1"/>
  </cols>
  <sheetData>
    <row r="1" spans="1:9" ht="14.25">
      <c r="A1" s="58" t="s">
        <v>214</v>
      </c>
      <c r="B1" s="59"/>
      <c r="C1" s="59" t="s">
        <v>611</v>
      </c>
      <c r="D1" s="59"/>
      <c r="F1" s="59"/>
      <c r="G1" s="59"/>
      <c r="H1" s="61" t="s">
        <v>592</v>
      </c>
      <c r="I1" s="62"/>
    </row>
    <row r="2" spans="1:9" ht="14.25">
      <c r="A2" s="58" t="s">
        <v>617</v>
      </c>
      <c r="B2" s="59"/>
      <c r="C2" s="59"/>
      <c r="D2" s="59"/>
      <c r="F2" s="59"/>
      <c r="G2" s="59"/>
      <c r="H2" s="63"/>
      <c r="I2" s="62"/>
    </row>
    <row r="3" spans="1:9" ht="14.25">
      <c r="A3" s="58" t="s">
        <v>618</v>
      </c>
      <c r="B3" s="59"/>
      <c r="C3" s="59"/>
      <c r="D3" s="59"/>
      <c r="F3" s="59"/>
      <c r="G3" s="59"/>
      <c r="H3" s="64"/>
      <c r="I3" s="62"/>
    </row>
    <row r="4" spans="1:9" ht="14.25">
      <c r="A4" s="65" t="s">
        <v>619</v>
      </c>
      <c r="B4" s="59"/>
      <c r="C4" s="59"/>
      <c r="D4" s="59"/>
      <c r="E4" s="59"/>
      <c r="F4" s="59"/>
      <c r="G4" s="59"/>
      <c r="H4" s="66"/>
      <c r="I4" s="62"/>
    </row>
    <row r="5" spans="1:9" ht="14.25">
      <c r="A5" s="65" t="s">
        <v>612</v>
      </c>
      <c r="B5" s="59"/>
      <c r="C5" s="59"/>
      <c r="D5" s="59"/>
      <c r="E5" s="59"/>
      <c r="F5" s="59"/>
      <c r="G5" s="59"/>
      <c r="H5" s="64"/>
      <c r="I5" s="62"/>
    </row>
    <row r="6" spans="1:9" ht="14.25">
      <c r="A6" s="67"/>
      <c r="B6" s="59"/>
      <c r="C6" s="59"/>
      <c r="D6" s="59"/>
      <c r="E6" s="59"/>
      <c r="F6" s="59"/>
      <c r="G6" s="59"/>
      <c r="H6" s="66"/>
      <c r="I6" s="62"/>
    </row>
    <row r="7" spans="1:9" ht="14.25">
      <c r="A7" s="67"/>
      <c r="B7" s="59"/>
      <c r="C7" s="59"/>
      <c r="D7" s="59"/>
      <c r="E7" s="59"/>
      <c r="F7" s="59"/>
      <c r="G7" s="59"/>
      <c r="H7" s="64"/>
      <c r="I7" s="62"/>
    </row>
    <row r="8" spans="2:8" ht="12" customHeight="1">
      <c r="B8" s="59"/>
      <c r="C8" s="59"/>
      <c r="E8" s="59"/>
      <c r="F8" s="59"/>
      <c r="H8" s="68"/>
    </row>
    <row r="9" spans="1:8" ht="15.75">
      <c r="A9" s="371" t="s">
        <v>211</v>
      </c>
      <c r="B9" s="372"/>
      <c r="C9" s="372"/>
      <c r="D9" s="372"/>
      <c r="E9" s="372"/>
      <c r="F9" s="372"/>
      <c r="G9" s="372"/>
      <c r="H9" s="372"/>
    </row>
    <row r="10" spans="1:8" ht="12.75">
      <c r="A10" s="373" t="s">
        <v>705</v>
      </c>
      <c r="B10" s="374"/>
      <c r="C10" s="374"/>
      <c r="D10" s="374"/>
      <c r="E10" s="374"/>
      <c r="F10" s="374"/>
      <c r="G10" s="374"/>
      <c r="H10" s="374"/>
    </row>
    <row r="11" ht="9.75" customHeight="1" thickBot="1"/>
    <row r="12" spans="1:8" ht="15" thickBot="1">
      <c r="A12" s="39" t="s">
        <v>194</v>
      </c>
      <c r="B12" s="367" t="s">
        <v>1</v>
      </c>
      <c r="C12" s="368"/>
      <c r="D12" s="369" t="s">
        <v>0</v>
      </c>
      <c r="E12" s="370"/>
      <c r="F12" s="368"/>
      <c r="G12" s="39" t="s">
        <v>2</v>
      </c>
      <c r="H12" s="39" t="s">
        <v>620</v>
      </c>
    </row>
    <row r="13" spans="1:8" ht="15" thickBot="1">
      <c r="A13" s="39">
        <v>1</v>
      </c>
      <c r="B13" s="369">
        <v>2</v>
      </c>
      <c r="C13" s="368"/>
      <c r="D13" s="70"/>
      <c r="E13" s="71">
        <v>3</v>
      </c>
      <c r="F13" s="72"/>
      <c r="G13" s="39">
        <v>4</v>
      </c>
      <c r="H13" s="39">
        <v>5</v>
      </c>
    </row>
    <row r="14" spans="1:8" ht="14.25">
      <c r="A14" s="73"/>
      <c r="B14" s="74"/>
      <c r="C14" s="75" t="s">
        <v>3</v>
      </c>
      <c r="D14" s="76"/>
      <c r="E14" s="77"/>
      <c r="F14" s="78"/>
      <c r="G14" s="79"/>
      <c r="H14" s="79"/>
    </row>
    <row r="15" spans="1:8" ht="14.25">
      <c r="A15" s="80"/>
      <c r="B15" s="81" t="s">
        <v>186</v>
      </c>
      <c r="C15" s="82" t="s">
        <v>621</v>
      </c>
      <c r="D15" s="83">
        <v>0</v>
      </c>
      <c r="E15" s="84">
        <v>0</v>
      </c>
      <c r="F15" s="85">
        <v>1</v>
      </c>
      <c r="G15" s="32">
        <v>6259</v>
      </c>
      <c r="H15" s="32">
        <f>H16+H17</f>
        <v>6598</v>
      </c>
    </row>
    <row r="16" spans="1:8" ht="14.25">
      <c r="A16" s="86" t="s">
        <v>115</v>
      </c>
      <c r="B16" s="87" t="s">
        <v>6</v>
      </c>
      <c r="C16" s="88" t="s">
        <v>8</v>
      </c>
      <c r="D16" s="89">
        <v>0</v>
      </c>
      <c r="E16" s="90">
        <v>0</v>
      </c>
      <c r="F16" s="91">
        <v>2</v>
      </c>
      <c r="G16" s="32">
        <v>0</v>
      </c>
      <c r="H16" s="32">
        <v>0</v>
      </c>
    </row>
    <row r="17" spans="1:8" ht="14.25">
      <c r="A17" s="92" t="s">
        <v>141</v>
      </c>
      <c r="B17" s="87" t="s">
        <v>7</v>
      </c>
      <c r="C17" s="88" t="s">
        <v>9</v>
      </c>
      <c r="D17" s="89">
        <v>0</v>
      </c>
      <c r="E17" s="90">
        <v>0</v>
      </c>
      <c r="F17" s="91">
        <v>3</v>
      </c>
      <c r="G17" s="32">
        <v>6259</v>
      </c>
      <c r="H17" s="32">
        <v>6598</v>
      </c>
    </row>
    <row r="18" spans="1:8" ht="14.25">
      <c r="A18" s="93"/>
      <c r="B18" s="81" t="s">
        <v>5</v>
      </c>
      <c r="C18" s="82" t="s">
        <v>622</v>
      </c>
      <c r="D18" s="83">
        <v>0</v>
      </c>
      <c r="E18" s="84">
        <v>0</v>
      </c>
      <c r="F18" s="85">
        <v>4</v>
      </c>
      <c r="G18" s="32">
        <v>3141325</v>
      </c>
      <c r="H18" s="32">
        <f>H19+H20+H21</f>
        <v>3251869</v>
      </c>
    </row>
    <row r="19" spans="1:8" ht="25.5">
      <c r="A19" s="94" t="s">
        <v>142</v>
      </c>
      <c r="B19" s="87" t="s">
        <v>6</v>
      </c>
      <c r="C19" s="88" t="s">
        <v>13</v>
      </c>
      <c r="D19" s="89">
        <v>0</v>
      </c>
      <c r="E19" s="90">
        <v>0</v>
      </c>
      <c r="F19" s="91">
        <v>5</v>
      </c>
      <c r="G19" s="32">
        <v>3141325</v>
      </c>
      <c r="H19" s="32">
        <v>3221621</v>
      </c>
    </row>
    <row r="20" spans="1:8" ht="14.25">
      <c r="A20" s="94" t="s">
        <v>116</v>
      </c>
      <c r="B20" s="87" t="s">
        <v>7</v>
      </c>
      <c r="C20" s="88" t="s">
        <v>12</v>
      </c>
      <c r="D20" s="89">
        <v>0</v>
      </c>
      <c r="E20" s="90">
        <v>0</v>
      </c>
      <c r="F20" s="91">
        <v>6</v>
      </c>
      <c r="G20" s="32">
        <v>3221621</v>
      </c>
      <c r="H20" s="32">
        <v>2782956</v>
      </c>
    </row>
    <row r="21" spans="1:8" ht="14.25">
      <c r="A21" s="92" t="s">
        <v>195</v>
      </c>
      <c r="B21" s="87" t="s">
        <v>11</v>
      </c>
      <c r="C21" s="88" t="s">
        <v>198</v>
      </c>
      <c r="D21" s="89">
        <v>0</v>
      </c>
      <c r="E21" s="90">
        <v>0</v>
      </c>
      <c r="F21" s="91">
        <v>7</v>
      </c>
      <c r="G21" s="32">
        <v>2566931</v>
      </c>
      <c r="H21" s="32">
        <v>-2752708</v>
      </c>
    </row>
    <row r="22" spans="1:8" ht="14.25">
      <c r="A22" s="93"/>
      <c r="B22" s="81" t="s">
        <v>10</v>
      </c>
      <c r="C22" s="82" t="s">
        <v>623</v>
      </c>
      <c r="D22" s="83">
        <v>0</v>
      </c>
      <c r="E22" s="84">
        <v>0</v>
      </c>
      <c r="F22" s="85">
        <v>8</v>
      </c>
      <c r="G22" s="32">
        <v>-2647227</v>
      </c>
      <c r="H22" s="32">
        <f>H23+H24+H25+H28+H47</f>
        <v>11087400</v>
      </c>
    </row>
    <row r="23" spans="1:8" ht="26.25" customHeight="1">
      <c r="A23" s="95" t="s">
        <v>143</v>
      </c>
      <c r="B23" s="81" t="s">
        <v>15</v>
      </c>
      <c r="C23" s="82" t="s">
        <v>14</v>
      </c>
      <c r="D23" s="89">
        <v>0</v>
      </c>
      <c r="E23" s="90">
        <v>0</v>
      </c>
      <c r="F23" s="91">
        <v>9</v>
      </c>
      <c r="G23" s="32">
        <v>0</v>
      </c>
      <c r="H23" s="32">
        <v>0</v>
      </c>
    </row>
    <row r="24" spans="1:8" ht="24" customHeight="1">
      <c r="A24" s="95" t="s">
        <v>190</v>
      </c>
      <c r="B24" s="81"/>
      <c r="C24" s="82" t="s">
        <v>189</v>
      </c>
      <c r="D24" s="89">
        <v>0</v>
      </c>
      <c r="E24" s="90">
        <v>1</v>
      </c>
      <c r="F24" s="91">
        <v>0</v>
      </c>
      <c r="G24" s="32">
        <v>0</v>
      </c>
      <c r="H24" s="32">
        <v>0</v>
      </c>
    </row>
    <row r="25" spans="1:8" ht="26.25" customHeight="1">
      <c r="A25" s="80"/>
      <c r="B25" s="81" t="s">
        <v>16</v>
      </c>
      <c r="C25" s="82" t="s">
        <v>624</v>
      </c>
      <c r="D25" s="89">
        <v>0</v>
      </c>
      <c r="E25" s="90">
        <v>1</v>
      </c>
      <c r="F25" s="91">
        <v>1</v>
      </c>
      <c r="G25" s="32">
        <v>0</v>
      </c>
      <c r="H25" s="32">
        <f>H26+H27</f>
        <v>0</v>
      </c>
    </row>
    <row r="26" spans="1:8" ht="14.25" customHeight="1">
      <c r="A26" s="86" t="s">
        <v>117</v>
      </c>
      <c r="B26" s="87" t="s">
        <v>6</v>
      </c>
      <c r="C26" s="88" t="s">
        <v>34</v>
      </c>
      <c r="D26" s="89">
        <v>0</v>
      </c>
      <c r="E26" s="90">
        <v>1</v>
      </c>
      <c r="F26" s="91">
        <v>2</v>
      </c>
      <c r="G26" s="32">
        <v>0</v>
      </c>
      <c r="H26" s="32">
        <v>0</v>
      </c>
    </row>
    <row r="27" spans="1:8" ht="14.25">
      <c r="A27" s="86" t="s">
        <v>144</v>
      </c>
      <c r="B27" s="87" t="s">
        <v>7</v>
      </c>
      <c r="C27" s="88" t="s">
        <v>35</v>
      </c>
      <c r="D27" s="89">
        <v>0</v>
      </c>
      <c r="E27" s="90">
        <v>1</v>
      </c>
      <c r="F27" s="91">
        <v>3</v>
      </c>
      <c r="G27" s="32">
        <v>0</v>
      </c>
      <c r="H27" s="32">
        <v>0</v>
      </c>
    </row>
    <row r="28" spans="1:8" ht="12" customHeight="1">
      <c r="A28" s="93"/>
      <c r="B28" s="81" t="s">
        <v>17</v>
      </c>
      <c r="C28" s="82" t="s">
        <v>625</v>
      </c>
      <c r="D28" s="83">
        <v>0</v>
      </c>
      <c r="E28" s="84">
        <v>1</v>
      </c>
      <c r="F28" s="85">
        <v>4</v>
      </c>
      <c r="G28" s="32">
        <v>11060570</v>
      </c>
      <c r="H28" s="32">
        <v>11087400</v>
      </c>
    </row>
    <row r="29" spans="1:8" ht="14.25">
      <c r="A29" s="93"/>
      <c r="B29" s="81" t="s">
        <v>6</v>
      </c>
      <c r="C29" s="82" t="s">
        <v>626</v>
      </c>
      <c r="D29" s="83">
        <v>0</v>
      </c>
      <c r="E29" s="84">
        <v>1</v>
      </c>
      <c r="F29" s="85">
        <v>5</v>
      </c>
      <c r="G29" s="32">
        <v>0</v>
      </c>
      <c r="H29" s="32">
        <f>H30+H31</f>
        <v>0</v>
      </c>
    </row>
    <row r="30" spans="1:8" ht="26.25" customHeight="1">
      <c r="A30" s="86" t="s">
        <v>159</v>
      </c>
      <c r="B30" s="87" t="s">
        <v>18</v>
      </c>
      <c r="C30" s="88" t="s">
        <v>36</v>
      </c>
      <c r="D30" s="89">
        <v>0</v>
      </c>
      <c r="E30" s="90">
        <v>1</v>
      </c>
      <c r="F30" s="91">
        <v>6</v>
      </c>
      <c r="G30" s="32">
        <v>0</v>
      </c>
      <c r="H30" s="32">
        <v>0</v>
      </c>
    </row>
    <row r="31" spans="1:8" ht="14.25">
      <c r="A31" s="86" t="s">
        <v>160</v>
      </c>
      <c r="B31" s="87" t="s">
        <v>19</v>
      </c>
      <c r="C31" s="88" t="s">
        <v>37</v>
      </c>
      <c r="D31" s="89">
        <v>0</v>
      </c>
      <c r="E31" s="90">
        <v>1</v>
      </c>
      <c r="F31" s="91">
        <v>7</v>
      </c>
      <c r="G31" s="32">
        <v>0</v>
      </c>
      <c r="H31" s="32">
        <v>0</v>
      </c>
    </row>
    <row r="32" spans="1:8" ht="14.25">
      <c r="A32" s="93"/>
      <c r="B32" s="87" t="s">
        <v>7</v>
      </c>
      <c r="C32" s="82" t="s">
        <v>627</v>
      </c>
      <c r="D32" s="89">
        <v>0</v>
      </c>
      <c r="E32" s="90">
        <v>1</v>
      </c>
      <c r="F32" s="91">
        <v>8</v>
      </c>
      <c r="G32" s="32">
        <v>0</v>
      </c>
      <c r="H32" s="32">
        <f>H33+H34+H35+H36</f>
        <v>0</v>
      </c>
    </row>
    <row r="33" spans="1:8" ht="25.5">
      <c r="A33" s="86" t="s">
        <v>161</v>
      </c>
      <c r="B33" s="87" t="s">
        <v>20</v>
      </c>
      <c r="C33" s="88" t="s">
        <v>38</v>
      </c>
      <c r="D33" s="89">
        <v>0</v>
      </c>
      <c r="E33" s="90">
        <v>1</v>
      </c>
      <c r="F33" s="91">
        <v>9</v>
      </c>
      <c r="G33" s="32">
        <v>0</v>
      </c>
      <c r="H33" s="32">
        <v>0</v>
      </c>
    </row>
    <row r="34" spans="1:8" ht="25.5">
      <c r="A34" s="86" t="s">
        <v>162</v>
      </c>
      <c r="B34" s="87" t="s">
        <v>21</v>
      </c>
      <c r="C34" s="88" t="s">
        <v>36</v>
      </c>
      <c r="D34" s="89">
        <v>0</v>
      </c>
      <c r="E34" s="90">
        <v>2</v>
      </c>
      <c r="F34" s="91">
        <v>0</v>
      </c>
      <c r="G34" s="32">
        <v>0</v>
      </c>
      <c r="H34" s="32">
        <v>0</v>
      </c>
    </row>
    <row r="35" spans="1:8" ht="14.25">
      <c r="A35" s="86" t="s">
        <v>163</v>
      </c>
      <c r="B35" s="87" t="s">
        <v>22</v>
      </c>
      <c r="C35" s="88" t="s">
        <v>39</v>
      </c>
      <c r="D35" s="89">
        <v>0</v>
      </c>
      <c r="E35" s="90">
        <v>2</v>
      </c>
      <c r="F35" s="91">
        <v>1</v>
      </c>
      <c r="G35" s="32">
        <v>0</v>
      </c>
      <c r="H35" s="32">
        <v>0</v>
      </c>
    </row>
    <row r="36" spans="1:8" ht="14.25">
      <c r="A36" s="86" t="s">
        <v>164</v>
      </c>
      <c r="B36" s="87" t="s">
        <v>23</v>
      </c>
      <c r="C36" s="88" t="s">
        <v>40</v>
      </c>
      <c r="D36" s="89">
        <v>0</v>
      </c>
      <c r="E36" s="90">
        <v>2</v>
      </c>
      <c r="F36" s="91">
        <v>2</v>
      </c>
      <c r="G36" s="32">
        <v>0</v>
      </c>
      <c r="H36" s="32">
        <v>0</v>
      </c>
    </row>
    <row r="37" spans="1:8" ht="27">
      <c r="A37" s="93"/>
      <c r="B37" s="87" t="s">
        <v>11</v>
      </c>
      <c r="C37" s="82" t="s">
        <v>628</v>
      </c>
      <c r="D37" s="89">
        <v>0</v>
      </c>
      <c r="E37" s="90">
        <v>2</v>
      </c>
      <c r="F37" s="91">
        <v>3</v>
      </c>
      <c r="G37" s="32">
        <v>0</v>
      </c>
      <c r="H37" s="32">
        <f>H38+H39+H40+H41</f>
        <v>0</v>
      </c>
    </row>
    <row r="38" spans="1:8" ht="25.5">
      <c r="A38" s="86" t="s">
        <v>165</v>
      </c>
      <c r="B38" s="87" t="s">
        <v>24</v>
      </c>
      <c r="C38" s="88" t="s">
        <v>38</v>
      </c>
      <c r="D38" s="89">
        <v>0</v>
      </c>
      <c r="E38" s="90">
        <v>2</v>
      </c>
      <c r="F38" s="91">
        <v>4</v>
      </c>
      <c r="G38" s="32">
        <v>0</v>
      </c>
      <c r="H38" s="32">
        <v>0</v>
      </c>
    </row>
    <row r="39" spans="1:8" ht="25.5">
      <c r="A39" s="86" t="s">
        <v>166</v>
      </c>
      <c r="B39" s="87" t="s">
        <v>25</v>
      </c>
      <c r="C39" s="88" t="s">
        <v>36</v>
      </c>
      <c r="D39" s="89">
        <v>0</v>
      </c>
      <c r="E39" s="90">
        <v>2</v>
      </c>
      <c r="F39" s="91">
        <v>5</v>
      </c>
      <c r="G39" s="32">
        <v>0</v>
      </c>
      <c r="H39" s="32">
        <v>0</v>
      </c>
    </row>
    <row r="40" spans="1:8" ht="14.25">
      <c r="A40" s="86" t="s">
        <v>167</v>
      </c>
      <c r="B40" s="87" t="s">
        <v>26</v>
      </c>
      <c r="C40" s="88" t="s">
        <v>39</v>
      </c>
      <c r="D40" s="89">
        <v>0</v>
      </c>
      <c r="E40" s="90">
        <v>2</v>
      </c>
      <c r="F40" s="91">
        <v>6</v>
      </c>
      <c r="G40" s="32">
        <v>0</v>
      </c>
      <c r="H40" s="32">
        <v>0</v>
      </c>
    </row>
    <row r="41" spans="1:8" ht="15" thickBot="1">
      <c r="A41" s="96" t="s">
        <v>168</v>
      </c>
      <c r="B41" s="97" t="s">
        <v>27</v>
      </c>
      <c r="C41" s="98" t="s">
        <v>41</v>
      </c>
      <c r="D41" s="99">
        <v>0</v>
      </c>
      <c r="E41" s="100">
        <v>2</v>
      </c>
      <c r="F41" s="101">
        <v>7</v>
      </c>
      <c r="G41" s="33">
        <v>0</v>
      </c>
      <c r="H41" s="33">
        <v>0</v>
      </c>
    </row>
    <row r="42" spans="1:10" ht="15" thickBot="1">
      <c r="A42" s="102"/>
      <c r="B42" s="103"/>
      <c r="C42" s="104"/>
      <c r="D42" s="103"/>
      <c r="E42" s="103"/>
      <c r="F42" s="103"/>
      <c r="G42" s="34"/>
      <c r="H42" s="34"/>
      <c r="J42" s="60" t="s">
        <v>6</v>
      </c>
    </row>
    <row r="43" spans="1:8" ht="14.25">
      <c r="A43" s="105"/>
      <c r="B43" s="106" t="s">
        <v>28</v>
      </c>
      <c r="C43" s="107" t="s">
        <v>629</v>
      </c>
      <c r="D43" s="108">
        <v>0</v>
      </c>
      <c r="E43" s="109">
        <v>2</v>
      </c>
      <c r="F43" s="110">
        <v>8</v>
      </c>
      <c r="G43" s="35">
        <v>11060570</v>
      </c>
      <c r="H43" s="35">
        <f>H44+H45+H46</f>
        <v>11087400</v>
      </c>
    </row>
    <row r="44" spans="1:8" ht="14.25">
      <c r="A44" s="86" t="s">
        <v>154</v>
      </c>
      <c r="B44" s="87" t="s">
        <v>29</v>
      </c>
      <c r="C44" s="88" t="s">
        <v>42</v>
      </c>
      <c r="D44" s="89">
        <v>0</v>
      </c>
      <c r="E44" s="90">
        <v>2</v>
      </c>
      <c r="F44" s="91">
        <v>9</v>
      </c>
      <c r="G44" s="32">
        <v>10500000</v>
      </c>
      <c r="H44" s="32">
        <v>10500000</v>
      </c>
    </row>
    <row r="45" spans="1:8" ht="14.25">
      <c r="A45" s="92" t="s">
        <v>155</v>
      </c>
      <c r="B45" s="87" t="s">
        <v>30</v>
      </c>
      <c r="C45" s="88" t="s">
        <v>43</v>
      </c>
      <c r="D45" s="89">
        <v>0</v>
      </c>
      <c r="E45" s="90">
        <v>3</v>
      </c>
      <c r="F45" s="91">
        <v>0</v>
      </c>
      <c r="G45" s="32">
        <v>0</v>
      </c>
      <c r="H45" s="32">
        <v>0</v>
      </c>
    </row>
    <row r="46" spans="1:8" ht="14.25">
      <c r="A46" s="92" t="s">
        <v>169</v>
      </c>
      <c r="B46" s="87" t="s">
        <v>31</v>
      </c>
      <c r="C46" s="88" t="s">
        <v>44</v>
      </c>
      <c r="D46" s="89">
        <v>0</v>
      </c>
      <c r="E46" s="90">
        <v>3</v>
      </c>
      <c r="F46" s="91">
        <v>1</v>
      </c>
      <c r="G46" s="32">
        <v>560570</v>
      </c>
      <c r="H46" s="32">
        <v>587400</v>
      </c>
    </row>
    <row r="47" spans="1:8" ht="24" customHeight="1">
      <c r="A47" s="111" t="s">
        <v>118</v>
      </c>
      <c r="B47" s="112" t="s">
        <v>32</v>
      </c>
      <c r="C47" s="113" t="s">
        <v>33</v>
      </c>
      <c r="D47" s="114">
        <v>0</v>
      </c>
      <c r="E47" s="115">
        <v>3</v>
      </c>
      <c r="F47" s="116">
        <v>2</v>
      </c>
      <c r="G47" s="36">
        <v>0</v>
      </c>
      <c r="H47" s="36">
        <v>0</v>
      </c>
    </row>
    <row r="48" spans="1:8" ht="28.5">
      <c r="A48" s="117" t="s">
        <v>156</v>
      </c>
      <c r="B48" s="118" t="s">
        <v>45</v>
      </c>
      <c r="C48" s="119" t="s">
        <v>46</v>
      </c>
      <c r="D48" s="120">
        <v>0</v>
      </c>
      <c r="E48" s="121">
        <v>3</v>
      </c>
      <c r="F48" s="122">
        <v>3</v>
      </c>
      <c r="G48" s="37">
        <v>0</v>
      </c>
      <c r="H48" s="37">
        <v>0</v>
      </c>
    </row>
    <row r="49" spans="1:8" ht="27">
      <c r="A49" s="93"/>
      <c r="B49" s="81" t="s">
        <v>47</v>
      </c>
      <c r="C49" s="82" t="s">
        <v>630</v>
      </c>
      <c r="D49" s="89">
        <v>0</v>
      </c>
      <c r="E49" s="90">
        <v>3</v>
      </c>
      <c r="F49" s="91">
        <v>4</v>
      </c>
      <c r="G49" s="32">
        <v>511894</v>
      </c>
      <c r="H49" s="32">
        <f>H50+H51+H52+H53+H54+H55+H56</f>
        <v>861623</v>
      </c>
    </row>
    <row r="50" spans="1:8" ht="14.25">
      <c r="A50" s="86" t="s">
        <v>145</v>
      </c>
      <c r="B50" s="123" t="s">
        <v>6</v>
      </c>
      <c r="C50" s="124" t="s">
        <v>49</v>
      </c>
      <c r="D50" s="89">
        <v>0</v>
      </c>
      <c r="E50" s="90">
        <v>3</v>
      </c>
      <c r="F50" s="91">
        <v>5</v>
      </c>
      <c r="G50" s="32">
        <v>196816</v>
      </c>
      <c r="H50" s="32">
        <v>240685</v>
      </c>
    </row>
    <row r="51" spans="1:8" ht="14.25">
      <c r="A51" s="86" t="s">
        <v>146</v>
      </c>
      <c r="B51" s="123" t="s">
        <v>7</v>
      </c>
      <c r="C51" s="124" t="s">
        <v>50</v>
      </c>
      <c r="D51" s="89">
        <v>0</v>
      </c>
      <c r="E51" s="90">
        <v>3</v>
      </c>
      <c r="F51" s="91">
        <v>6</v>
      </c>
      <c r="G51" s="32">
        <v>0</v>
      </c>
      <c r="H51" s="32">
        <v>0</v>
      </c>
    </row>
    <row r="52" spans="1:8" ht="14.25">
      <c r="A52" s="86" t="s">
        <v>147</v>
      </c>
      <c r="B52" s="123" t="s">
        <v>11</v>
      </c>
      <c r="C52" s="124" t="s">
        <v>51</v>
      </c>
      <c r="D52" s="89">
        <v>0</v>
      </c>
      <c r="E52" s="90">
        <v>3</v>
      </c>
      <c r="F52" s="91">
        <v>7</v>
      </c>
      <c r="G52" s="32">
        <v>313885</v>
      </c>
      <c r="H52" s="32">
        <v>620938</v>
      </c>
    </row>
    <row r="53" spans="1:8" ht="24.75" customHeight="1">
      <c r="A53" s="86" t="s">
        <v>148</v>
      </c>
      <c r="B53" s="123" t="s">
        <v>28</v>
      </c>
      <c r="C53" s="125" t="s">
        <v>207</v>
      </c>
      <c r="D53" s="89">
        <v>0</v>
      </c>
      <c r="E53" s="90">
        <v>3</v>
      </c>
      <c r="F53" s="91">
        <v>8</v>
      </c>
      <c r="G53" s="32">
        <v>1193</v>
      </c>
      <c r="H53" s="32">
        <v>0</v>
      </c>
    </row>
    <row r="54" spans="1:8" ht="14.25">
      <c r="A54" s="86" t="s">
        <v>149</v>
      </c>
      <c r="B54" s="123" t="s">
        <v>52</v>
      </c>
      <c r="C54" s="124" t="s">
        <v>199</v>
      </c>
      <c r="D54" s="89">
        <v>0</v>
      </c>
      <c r="E54" s="90">
        <v>3</v>
      </c>
      <c r="F54" s="91">
        <v>9</v>
      </c>
      <c r="G54" s="32">
        <v>0</v>
      </c>
      <c r="H54" s="32">
        <v>0</v>
      </c>
    </row>
    <row r="55" spans="1:8" ht="14.25">
      <c r="A55" s="86" t="s">
        <v>170</v>
      </c>
      <c r="B55" s="123" t="s">
        <v>53</v>
      </c>
      <c r="C55" s="125" t="s">
        <v>54</v>
      </c>
      <c r="D55" s="89">
        <v>0</v>
      </c>
      <c r="E55" s="90">
        <v>4</v>
      </c>
      <c r="F55" s="91">
        <v>0</v>
      </c>
      <c r="G55" s="32">
        <v>0</v>
      </c>
      <c r="H55" s="32">
        <v>0</v>
      </c>
    </row>
    <row r="56" spans="1:8" ht="25.5">
      <c r="A56" s="86" t="s">
        <v>171</v>
      </c>
      <c r="B56" s="123" t="s">
        <v>56</v>
      </c>
      <c r="C56" s="125" t="s">
        <v>55</v>
      </c>
      <c r="D56" s="89">
        <v>0</v>
      </c>
      <c r="E56" s="90">
        <v>4</v>
      </c>
      <c r="F56" s="91">
        <v>1</v>
      </c>
      <c r="G56" s="32">
        <v>0</v>
      </c>
      <c r="H56" s="32">
        <v>0</v>
      </c>
    </row>
    <row r="57" spans="1:8" ht="14.25">
      <c r="A57" s="93"/>
      <c r="B57" s="81" t="s">
        <v>48</v>
      </c>
      <c r="C57" s="126" t="s">
        <v>191</v>
      </c>
      <c r="D57" s="89">
        <v>0</v>
      </c>
      <c r="E57" s="90">
        <v>4</v>
      </c>
      <c r="F57" s="91">
        <v>2</v>
      </c>
      <c r="G57" s="32">
        <v>0</v>
      </c>
      <c r="H57" s="32">
        <f>H58</f>
        <v>0</v>
      </c>
    </row>
    <row r="58" spans="1:8" ht="14.25">
      <c r="A58" s="86" t="s">
        <v>119</v>
      </c>
      <c r="B58" s="123" t="s">
        <v>6</v>
      </c>
      <c r="C58" s="125" t="s">
        <v>57</v>
      </c>
      <c r="D58" s="89">
        <v>0</v>
      </c>
      <c r="E58" s="90">
        <v>4</v>
      </c>
      <c r="F58" s="91">
        <v>3</v>
      </c>
      <c r="G58" s="32">
        <v>0</v>
      </c>
      <c r="H58" s="32">
        <v>0</v>
      </c>
    </row>
    <row r="59" spans="1:8" ht="14.25">
      <c r="A59" s="93"/>
      <c r="B59" s="81" t="s">
        <v>102</v>
      </c>
      <c r="C59" s="127" t="s">
        <v>631</v>
      </c>
      <c r="D59" s="89">
        <v>0</v>
      </c>
      <c r="E59" s="90">
        <v>4</v>
      </c>
      <c r="F59" s="91">
        <v>4</v>
      </c>
      <c r="G59" s="32">
        <v>217131</v>
      </c>
      <c r="H59" s="32">
        <f>H60+H63+H64</f>
        <v>270063</v>
      </c>
    </row>
    <row r="60" spans="1:8" ht="14.25">
      <c r="A60" s="93"/>
      <c r="B60" s="128" t="s">
        <v>6</v>
      </c>
      <c r="C60" s="127" t="s">
        <v>632</v>
      </c>
      <c r="D60" s="89">
        <v>0</v>
      </c>
      <c r="E60" s="90">
        <v>4</v>
      </c>
      <c r="F60" s="91">
        <v>5</v>
      </c>
      <c r="G60" s="32">
        <v>72245</v>
      </c>
      <c r="H60" s="32">
        <f>H61+H62</f>
        <v>123106</v>
      </c>
    </row>
    <row r="61" spans="1:8" ht="14.25">
      <c r="A61" s="86" t="s">
        <v>150</v>
      </c>
      <c r="B61" s="128" t="s">
        <v>18</v>
      </c>
      <c r="C61" s="124" t="s">
        <v>59</v>
      </c>
      <c r="D61" s="89">
        <v>0</v>
      </c>
      <c r="E61" s="90">
        <v>4</v>
      </c>
      <c r="F61" s="91">
        <v>6</v>
      </c>
      <c r="G61" s="32">
        <v>68913</v>
      </c>
      <c r="H61" s="32">
        <v>105139</v>
      </c>
    </row>
    <row r="62" spans="1:8" ht="14.25">
      <c r="A62" s="86" t="s">
        <v>150</v>
      </c>
      <c r="B62" s="128" t="s">
        <v>19</v>
      </c>
      <c r="C62" s="124" t="s">
        <v>60</v>
      </c>
      <c r="D62" s="89">
        <v>0</v>
      </c>
      <c r="E62" s="90">
        <v>4</v>
      </c>
      <c r="F62" s="91">
        <v>7</v>
      </c>
      <c r="G62" s="32">
        <v>3332</v>
      </c>
      <c r="H62" s="32">
        <v>17967</v>
      </c>
    </row>
    <row r="63" spans="1:8" ht="14.25">
      <c r="A63" s="86" t="s">
        <v>208</v>
      </c>
      <c r="B63" s="129" t="s">
        <v>7</v>
      </c>
      <c r="C63" s="127" t="s">
        <v>61</v>
      </c>
      <c r="D63" s="89">
        <v>0</v>
      </c>
      <c r="E63" s="90">
        <v>4</v>
      </c>
      <c r="F63" s="91">
        <v>8</v>
      </c>
      <c r="G63" s="32">
        <v>0</v>
      </c>
      <c r="H63" s="32">
        <v>0</v>
      </c>
    </row>
    <row r="64" spans="1:8" ht="14.25">
      <c r="A64" s="93"/>
      <c r="B64" s="129" t="s">
        <v>11</v>
      </c>
      <c r="C64" s="126" t="s">
        <v>633</v>
      </c>
      <c r="D64" s="89">
        <v>0</v>
      </c>
      <c r="E64" s="90">
        <v>4</v>
      </c>
      <c r="F64" s="91">
        <v>9</v>
      </c>
      <c r="G64" s="32">
        <v>144886</v>
      </c>
      <c r="H64" s="32">
        <f>H65+H66+H67</f>
        <v>146957</v>
      </c>
    </row>
    <row r="65" spans="1:8" ht="14.25">
      <c r="A65" s="92" t="s">
        <v>151</v>
      </c>
      <c r="B65" s="129" t="s">
        <v>24</v>
      </c>
      <c r="C65" s="125" t="s">
        <v>63</v>
      </c>
      <c r="D65" s="89">
        <v>0</v>
      </c>
      <c r="E65" s="90">
        <v>5</v>
      </c>
      <c r="F65" s="91">
        <v>0</v>
      </c>
      <c r="G65" s="32">
        <v>0</v>
      </c>
      <c r="H65" s="32">
        <v>0</v>
      </c>
    </row>
    <row r="66" spans="1:8" ht="14.25">
      <c r="A66" s="86" t="s">
        <v>209</v>
      </c>
      <c r="B66" s="129" t="s">
        <v>25</v>
      </c>
      <c r="C66" s="125" t="s">
        <v>64</v>
      </c>
      <c r="D66" s="89">
        <v>0</v>
      </c>
      <c r="E66" s="90">
        <v>5</v>
      </c>
      <c r="F66" s="91">
        <v>1</v>
      </c>
      <c r="G66" s="32">
        <v>0</v>
      </c>
      <c r="H66" s="32">
        <v>0</v>
      </c>
    </row>
    <row r="67" spans="1:8" ht="14.25">
      <c r="A67" s="92" t="s">
        <v>210</v>
      </c>
      <c r="B67" s="129" t="s">
        <v>26</v>
      </c>
      <c r="C67" s="125" t="s">
        <v>62</v>
      </c>
      <c r="D67" s="89">
        <v>0</v>
      </c>
      <c r="E67" s="90">
        <v>5</v>
      </c>
      <c r="F67" s="91">
        <v>2</v>
      </c>
      <c r="G67" s="32">
        <v>144886</v>
      </c>
      <c r="H67" s="32">
        <v>146957</v>
      </c>
    </row>
    <row r="68" spans="1:8" ht="14.25">
      <c r="A68" s="93"/>
      <c r="B68" s="130" t="s">
        <v>187</v>
      </c>
      <c r="C68" s="127" t="s">
        <v>634</v>
      </c>
      <c r="D68" s="89">
        <v>0</v>
      </c>
      <c r="E68" s="90">
        <v>5</v>
      </c>
      <c r="F68" s="91">
        <v>3</v>
      </c>
      <c r="G68" s="32">
        <v>1288038</v>
      </c>
      <c r="H68" s="32">
        <f>H69+H73+H74</f>
        <v>1912565</v>
      </c>
    </row>
    <row r="69" spans="1:8" ht="14.25">
      <c r="A69" s="93"/>
      <c r="B69" s="129" t="s">
        <v>6</v>
      </c>
      <c r="C69" s="127" t="s">
        <v>635</v>
      </c>
      <c r="D69" s="89">
        <v>0</v>
      </c>
      <c r="E69" s="90">
        <v>5</v>
      </c>
      <c r="F69" s="91">
        <v>4</v>
      </c>
      <c r="G69" s="32">
        <v>1273062</v>
      </c>
      <c r="H69" s="32">
        <f>H70+H71+H72</f>
        <v>1888875</v>
      </c>
    </row>
    <row r="70" spans="1:8" ht="14.25">
      <c r="A70" s="86" t="s">
        <v>152</v>
      </c>
      <c r="B70" s="129" t="s">
        <v>18</v>
      </c>
      <c r="C70" s="125" t="s">
        <v>65</v>
      </c>
      <c r="D70" s="89">
        <v>0</v>
      </c>
      <c r="E70" s="90">
        <v>5</v>
      </c>
      <c r="F70" s="91">
        <v>5</v>
      </c>
      <c r="G70" s="32">
        <v>1260806</v>
      </c>
      <c r="H70" s="32">
        <v>1873753</v>
      </c>
    </row>
    <row r="71" spans="1:8" ht="14.25">
      <c r="A71" s="86" t="s">
        <v>120</v>
      </c>
      <c r="B71" s="129" t="s">
        <v>19</v>
      </c>
      <c r="C71" s="125" t="s">
        <v>66</v>
      </c>
      <c r="D71" s="89">
        <v>0</v>
      </c>
      <c r="E71" s="90">
        <v>5</v>
      </c>
      <c r="F71" s="91">
        <v>6</v>
      </c>
      <c r="G71" s="32">
        <v>8006</v>
      </c>
      <c r="H71" s="32">
        <v>8006</v>
      </c>
    </row>
    <row r="72" spans="1:8" ht="14.25">
      <c r="A72" s="92" t="s">
        <v>172</v>
      </c>
      <c r="B72" s="129" t="s">
        <v>69</v>
      </c>
      <c r="C72" s="125" t="s">
        <v>67</v>
      </c>
      <c r="D72" s="89">
        <v>0</v>
      </c>
      <c r="E72" s="90">
        <v>5</v>
      </c>
      <c r="F72" s="91">
        <v>7</v>
      </c>
      <c r="G72" s="32">
        <v>4250</v>
      </c>
      <c r="H72" s="32">
        <v>7116</v>
      </c>
    </row>
    <row r="73" spans="1:8" ht="25.5" customHeight="1">
      <c r="A73" s="93" t="s">
        <v>173</v>
      </c>
      <c r="B73" s="130" t="s">
        <v>7</v>
      </c>
      <c r="C73" s="126" t="s">
        <v>68</v>
      </c>
      <c r="D73" s="89">
        <v>0</v>
      </c>
      <c r="E73" s="90">
        <v>5</v>
      </c>
      <c r="F73" s="91">
        <v>8</v>
      </c>
      <c r="G73" s="32">
        <v>0</v>
      </c>
      <c r="H73" s="32">
        <v>0</v>
      </c>
    </row>
    <row r="74" spans="1:8" ht="14.25">
      <c r="A74" s="93" t="s">
        <v>196</v>
      </c>
      <c r="B74" s="130" t="s">
        <v>11</v>
      </c>
      <c r="C74" s="126" t="s">
        <v>197</v>
      </c>
      <c r="D74" s="89">
        <v>0</v>
      </c>
      <c r="E74" s="90">
        <v>5</v>
      </c>
      <c r="F74" s="91">
        <v>9</v>
      </c>
      <c r="G74" s="32">
        <v>14976</v>
      </c>
      <c r="H74" s="32">
        <v>23690</v>
      </c>
    </row>
    <row r="75" spans="1:8" ht="28.5">
      <c r="A75" s="93">
        <v>19</v>
      </c>
      <c r="B75" s="130" t="s">
        <v>188</v>
      </c>
      <c r="C75" s="126" t="s">
        <v>636</v>
      </c>
      <c r="D75" s="89">
        <v>0</v>
      </c>
      <c r="E75" s="90">
        <v>6</v>
      </c>
      <c r="F75" s="91">
        <v>0</v>
      </c>
      <c r="G75" s="32">
        <v>350765</v>
      </c>
      <c r="H75" s="32">
        <f>H76+H77+H78</f>
        <v>785567</v>
      </c>
    </row>
    <row r="76" spans="1:8" ht="14.25">
      <c r="A76" s="86" t="s">
        <v>174</v>
      </c>
      <c r="B76" s="129" t="s">
        <v>6</v>
      </c>
      <c r="C76" s="124" t="s">
        <v>71</v>
      </c>
      <c r="D76" s="89">
        <v>0</v>
      </c>
      <c r="E76" s="90">
        <v>6</v>
      </c>
      <c r="F76" s="91">
        <v>1</v>
      </c>
      <c r="G76" s="32">
        <v>0</v>
      </c>
      <c r="H76" s="32">
        <v>0</v>
      </c>
    </row>
    <row r="77" spans="1:8" ht="14.25">
      <c r="A77" s="86" t="s">
        <v>175</v>
      </c>
      <c r="B77" s="129" t="s">
        <v>7</v>
      </c>
      <c r="C77" s="124" t="s">
        <v>72</v>
      </c>
      <c r="D77" s="89">
        <v>0</v>
      </c>
      <c r="E77" s="90">
        <v>6</v>
      </c>
      <c r="F77" s="91">
        <v>2</v>
      </c>
      <c r="G77" s="32">
        <v>303729</v>
      </c>
      <c r="H77" s="32">
        <v>576679</v>
      </c>
    </row>
    <row r="78" spans="1:8" ht="14.25">
      <c r="A78" s="86" t="s">
        <v>176</v>
      </c>
      <c r="B78" s="129" t="s">
        <v>11</v>
      </c>
      <c r="C78" s="124" t="s">
        <v>73</v>
      </c>
      <c r="D78" s="89">
        <v>0</v>
      </c>
      <c r="E78" s="90">
        <v>6</v>
      </c>
      <c r="F78" s="91">
        <v>3</v>
      </c>
      <c r="G78" s="32">
        <v>47036</v>
      </c>
      <c r="H78" s="32">
        <v>208888</v>
      </c>
    </row>
    <row r="79" spans="1:8" ht="39.75">
      <c r="A79" s="93"/>
      <c r="B79" s="131" t="s">
        <v>70</v>
      </c>
      <c r="C79" s="132" t="s">
        <v>637</v>
      </c>
      <c r="D79" s="89">
        <v>0</v>
      </c>
      <c r="E79" s="90">
        <v>6</v>
      </c>
      <c r="F79" s="91">
        <v>4</v>
      </c>
      <c r="G79" s="32">
        <f>G15+G18+G28+G29+G32+G37+G49+G57+G59+G68+G75</f>
        <v>16575982</v>
      </c>
      <c r="H79" s="32">
        <f>H15+H18+H22+H48+H49+H57+H59+H68+H75</f>
        <v>18175685</v>
      </c>
    </row>
    <row r="80" spans="1:8" ht="15" thickBot="1">
      <c r="A80" s="133" t="s">
        <v>153</v>
      </c>
      <c r="B80" s="134" t="s">
        <v>74</v>
      </c>
      <c r="C80" s="135" t="s">
        <v>75</v>
      </c>
      <c r="D80" s="99">
        <v>0</v>
      </c>
      <c r="E80" s="100">
        <v>6</v>
      </c>
      <c r="F80" s="101">
        <v>5</v>
      </c>
      <c r="G80" s="33">
        <v>497292</v>
      </c>
      <c r="H80" s="136">
        <v>401294</v>
      </c>
    </row>
    <row r="81" spans="1:10" ht="14.25">
      <c r="A81" s="137"/>
      <c r="B81" s="138"/>
      <c r="C81" s="139"/>
      <c r="D81" s="103"/>
      <c r="E81" s="103"/>
      <c r="F81" s="103"/>
      <c r="G81" s="38"/>
      <c r="H81" s="38"/>
      <c r="J81" s="62" t="s">
        <v>7</v>
      </c>
    </row>
    <row r="82" spans="1:8" ht="15" thickBot="1">
      <c r="A82" s="137"/>
      <c r="B82" s="138"/>
      <c r="C82" s="139"/>
      <c r="D82" s="103"/>
      <c r="E82" s="103"/>
      <c r="F82" s="103"/>
      <c r="G82" s="38"/>
      <c r="H82" s="38"/>
    </row>
    <row r="83" spans="1:8" ht="15" thickBot="1">
      <c r="A83" s="39" t="s">
        <v>194</v>
      </c>
      <c r="B83" s="375" t="s">
        <v>1</v>
      </c>
      <c r="C83" s="366"/>
      <c r="D83" s="369" t="s">
        <v>0</v>
      </c>
      <c r="E83" s="370"/>
      <c r="F83" s="370"/>
      <c r="G83" s="39" t="s">
        <v>613</v>
      </c>
      <c r="H83" s="39" t="s">
        <v>620</v>
      </c>
    </row>
    <row r="84" spans="1:8" ht="15" thickBot="1">
      <c r="A84" s="140">
        <v>3</v>
      </c>
      <c r="B84" s="365">
        <v>2</v>
      </c>
      <c r="C84" s="366"/>
      <c r="D84" s="70"/>
      <c r="E84" s="71">
        <v>1</v>
      </c>
      <c r="F84" s="71"/>
      <c r="G84" s="39">
        <v>5</v>
      </c>
      <c r="H84" s="39">
        <v>5</v>
      </c>
    </row>
    <row r="85" spans="1:8" ht="14.25">
      <c r="A85" s="105"/>
      <c r="B85" s="74"/>
      <c r="C85" s="75" t="s">
        <v>76</v>
      </c>
      <c r="D85" s="76"/>
      <c r="E85" s="77"/>
      <c r="F85" s="78"/>
      <c r="G85" s="40"/>
      <c r="H85" s="40"/>
    </row>
    <row r="86" spans="1:8" ht="14.25">
      <c r="A86" s="93"/>
      <c r="B86" s="130" t="s">
        <v>4</v>
      </c>
      <c r="C86" s="82" t="s">
        <v>638</v>
      </c>
      <c r="D86" s="87">
        <v>0</v>
      </c>
      <c r="E86" s="142">
        <v>6</v>
      </c>
      <c r="F86" s="143">
        <v>6</v>
      </c>
      <c r="G86" s="32">
        <v>5373269</v>
      </c>
      <c r="H86" s="32">
        <f>H87+H91+H92+H96+H100+H104+H105</f>
        <v>5449096</v>
      </c>
    </row>
    <row r="87" spans="1:8" ht="14.25">
      <c r="A87" s="93"/>
      <c r="B87" s="130" t="s">
        <v>6</v>
      </c>
      <c r="C87" s="126" t="s">
        <v>639</v>
      </c>
      <c r="D87" s="87">
        <v>0</v>
      </c>
      <c r="E87" s="142">
        <v>6</v>
      </c>
      <c r="F87" s="143">
        <v>7</v>
      </c>
      <c r="G87" s="32">
        <v>4000000</v>
      </c>
      <c r="H87" s="32">
        <f>H88+H89+H90</f>
        <v>4000000</v>
      </c>
    </row>
    <row r="88" spans="1:8" ht="14.25">
      <c r="A88" s="144" t="s">
        <v>121</v>
      </c>
      <c r="B88" s="128" t="s">
        <v>18</v>
      </c>
      <c r="C88" s="125" t="s">
        <v>77</v>
      </c>
      <c r="D88" s="87">
        <v>0</v>
      </c>
      <c r="E88" s="142">
        <v>6</v>
      </c>
      <c r="F88" s="143">
        <v>8</v>
      </c>
      <c r="G88" s="32">
        <v>4000000</v>
      </c>
      <c r="H88" s="32">
        <v>4000000</v>
      </c>
    </row>
    <row r="89" spans="1:8" ht="14.25">
      <c r="A89" s="144" t="s">
        <v>122</v>
      </c>
      <c r="B89" s="128" t="s">
        <v>19</v>
      </c>
      <c r="C89" s="125" t="s">
        <v>78</v>
      </c>
      <c r="D89" s="87">
        <v>0</v>
      </c>
      <c r="E89" s="142">
        <v>6</v>
      </c>
      <c r="F89" s="143">
        <v>9</v>
      </c>
      <c r="G89" s="32"/>
      <c r="H89" s="32"/>
    </row>
    <row r="90" spans="1:8" s="149" customFormat="1" ht="14.25">
      <c r="A90" s="145">
        <v>904</v>
      </c>
      <c r="B90" s="129" t="s">
        <v>69</v>
      </c>
      <c r="C90" s="146" t="s">
        <v>184</v>
      </c>
      <c r="D90" s="123">
        <v>0</v>
      </c>
      <c r="E90" s="147">
        <v>7</v>
      </c>
      <c r="F90" s="148">
        <v>0</v>
      </c>
      <c r="G90" s="41"/>
      <c r="H90" s="41"/>
    </row>
    <row r="91" spans="1:8" ht="14.25">
      <c r="A91" s="93" t="s">
        <v>123</v>
      </c>
      <c r="B91" s="150" t="s">
        <v>7</v>
      </c>
      <c r="C91" s="126" t="s">
        <v>79</v>
      </c>
      <c r="D91" s="87">
        <v>0</v>
      </c>
      <c r="E91" s="142">
        <v>7</v>
      </c>
      <c r="F91" s="143">
        <v>1</v>
      </c>
      <c r="G91" s="32"/>
      <c r="H91" s="32"/>
    </row>
    <row r="92" spans="1:8" ht="14.25">
      <c r="A92" s="93"/>
      <c r="B92" s="150" t="s">
        <v>11</v>
      </c>
      <c r="C92" s="82" t="s">
        <v>640</v>
      </c>
      <c r="D92" s="87">
        <v>0</v>
      </c>
      <c r="E92" s="142">
        <v>7</v>
      </c>
      <c r="F92" s="143">
        <v>2</v>
      </c>
      <c r="G92" s="32">
        <f>G93+G94+G95</f>
        <v>0</v>
      </c>
      <c r="H92" s="32">
        <f>H93+H94+H95</f>
        <v>0</v>
      </c>
    </row>
    <row r="93" spans="1:8" ht="14.25">
      <c r="A93" s="144" t="s">
        <v>124</v>
      </c>
      <c r="B93" s="128" t="s">
        <v>24</v>
      </c>
      <c r="C93" s="125" t="s">
        <v>80</v>
      </c>
      <c r="D93" s="87">
        <v>0</v>
      </c>
      <c r="E93" s="142">
        <v>7</v>
      </c>
      <c r="F93" s="143">
        <v>3</v>
      </c>
      <c r="G93" s="32"/>
      <c r="H93" s="32"/>
    </row>
    <row r="94" spans="1:8" ht="14.25">
      <c r="A94" s="144" t="s">
        <v>125</v>
      </c>
      <c r="B94" s="128" t="s">
        <v>25</v>
      </c>
      <c r="C94" s="125" t="s">
        <v>81</v>
      </c>
      <c r="D94" s="87">
        <v>0</v>
      </c>
      <c r="E94" s="142">
        <v>7</v>
      </c>
      <c r="F94" s="143">
        <v>4</v>
      </c>
      <c r="G94" s="32"/>
      <c r="H94" s="32"/>
    </row>
    <row r="95" spans="1:8" ht="14.25">
      <c r="A95" s="144" t="s">
        <v>126</v>
      </c>
      <c r="B95" s="128" t="s">
        <v>26</v>
      </c>
      <c r="C95" s="125" t="s">
        <v>82</v>
      </c>
      <c r="D95" s="87">
        <v>0</v>
      </c>
      <c r="E95" s="142">
        <v>7</v>
      </c>
      <c r="F95" s="143">
        <v>5</v>
      </c>
      <c r="G95" s="32"/>
      <c r="H95" s="32"/>
    </row>
    <row r="96" spans="1:8" ht="14.25">
      <c r="A96" s="93"/>
      <c r="B96" s="129" t="s">
        <v>28</v>
      </c>
      <c r="C96" s="82" t="s">
        <v>641</v>
      </c>
      <c r="D96" s="87">
        <v>0</v>
      </c>
      <c r="E96" s="142">
        <v>7</v>
      </c>
      <c r="F96" s="143">
        <v>6</v>
      </c>
      <c r="G96" s="32">
        <v>1264215</v>
      </c>
      <c r="H96" s="32">
        <f>H97+H99+H98</f>
        <v>1373269</v>
      </c>
    </row>
    <row r="97" spans="1:8" ht="14.25">
      <c r="A97" s="144" t="s">
        <v>127</v>
      </c>
      <c r="B97" s="128" t="s">
        <v>29</v>
      </c>
      <c r="C97" s="88" t="s">
        <v>85</v>
      </c>
      <c r="D97" s="87">
        <v>0</v>
      </c>
      <c r="E97" s="142">
        <v>7</v>
      </c>
      <c r="F97" s="143">
        <v>7</v>
      </c>
      <c r="G97" s="32">
        <v>1000000</v>
      </c>
      <c r="H97" s="32">
        <v>1000000</v>
      </c>
    </row>
    <row r="98" spans="1:8" ht="14.25">
      <c r="A98" s="144" t="s">
        <v>128</v>
      </c>
      <c r="B98" s="128" t="s">
        <v>30</v>
      </c>
      <c r="C98" s="88" t="s">
        <v>83</v>
      </c>
      <c r="D98" s="87">
        <v>0</v>
      </c>
      <c r="E98" s="142">
        <v>7</v>
      </c>
      <c r="F98" s="143">
        <v>8</v>
      </c>
      <c r="G98" s="32">
        <v>264215</v>
      </c>
      <c r="H98" s="32">
        <v>0</v>
      </c>
    </row>
    <row r="99" spans="1:8" ht="14.25">
      <c r="A99" s="144" t="s">
        <v>129</v>
      </c>
      <c r="B99" s="128" t="s">
        <v>31</v>
      </c>
      <c r="C99" s="88" t="s">
        <v>84</v>
      </c>
      <c r="D99" s="87">
        <v>0</v>
      </c>
      <c r="E99" s="142">
        <v>7</v>
      </c>
      <c r="F99" s="143">
        <v>9</v>
      </c>
      <c r="G99" s="32">
        <v>0</v>
      </c>
      <c r="H99" s="32">
        <v>373269</v>
      </c>
    </row>
    <row r="100" spans="1:8" ht="14.25">
      <c r="A100" s="93"/>
      <c r="B100" s="129" t="s">
        <v>52</v>
      </c>
      <c r="C100" s="126" t="s">
        <v>642</v>
      </c>
      <c r="D100" s="87">
        <v>0</v>
      </c>
      <c r="E100" s="142">
        <v>8</v>
      </c>
      <c r="F100" s="143">
        <v>0</v>
      </c>
      <c r="G100" s="32">
        <v>0</v>
      </c>
      <c r="H100" s="32">
        <f>H101+H102</f>
        <v>0</v>
      </c>
    </row>
    <row r="101" spans="1:8" ht="14.25">
      <c r="A101" s="144" t="s">
        <v>130</v>
      </c>
      <c r="B101" s="128" t="s">
        <v>88</v>
      </c>
      <c r="C101" s="88" t="s">
        <v>86</v>
      </c>
      <c r="D101" s="87">
        <v>0</v>
      </c>
      <c r="E101" s="142">
        <v>8</v>
      </c>
      <c r="F101" s="143">
        <v>1</v>
      </c>
      <c r="G101" s="32">
        <v>0</v>
      </c>
      <c r="H101" s="32">
        <v>0</v>
      </c>
    </row>
    <row r="102" spans="1:8" ht="14.25">
      <c r="A102" s="144" t="s">
        <v>131</v>
      </c>
      <c r="B102" s="128" t="s">
        <v>89</v>
      </c>
      <c r="C102" s="88" t="s">
        <v>87</v>
      </c>
      <c r="D102" s="87">
        <v>0</v>
      </c>
      <c r="E102" s="142">
        <v>8</v>
      </c>
      <c r="F102" s="143">
        <v>2</v>
      </c>
      <c r="G102" s="32"/>
      <c r="H102" s="32">
        <v>0</v>
      </c>
    </row>
    <row r="103" spans="1:8" ht="14.25">
      <c r="A103" s="93"/>
      <c r="B103" s="129" t="s">
        <v>53</v>
      </c>
      <c r="C103" s="82" t="s">
        <v>643</v>
      </c>
      <c r="D103" s="87">
        <v>0</v>
      </c>
      <c r="E103" s="142">
        <v>8</v>
      </c>
      <c r="F103" s="143">
        <v>3</v>
      </c>
      <c r="G103" s="32">
        <v>109054</v>
      </c>
      <c r="H103" s="32">
        <v>75827</v>
      </c>
    </row>
    <row r="104" spans="1:8" ht="14.25">
      <c r="A104" s="144" t="s">
        <v>177</v>
      </c>
      <c r="B104" s="128" t="s">
        <v>92</v>
      </c>
      <c r="C104" s="88" t="s">
        <v>90</v>
      </c>
      <c r="D104" s="87">
        <v>0</v>
      </c>
      <c r="E104" s="142">
        <v>8</v>
      </c>
      <c r="F104" s="143">
        <v>4</v>
      </c>
      <c r="G104" s="32">
        <v>109054</v>
      </c>
      <c r="H104" s="32">
        <v>75827</v>
      </c>
    </row>
    <row r="105" spans="1:8" ht="14.25">
      <c r="A105" s="144" t="s">
        <v>132</v>
      </c>
      <c r="B105" s="128" t="s">
        <v>93</v>
      </c>
      <c r="C105" s="88" t="s">
        <v>91</v>
      </c>
      <c r="D105" s="87">
        <v>0</v>
      </c>
      <c r="E105" s="142">
        <v>8</v>
      </c>
      <c r="F105" s="143">
        <v>5</v>
      </c>
      <c r="G105" s="32">
        <v>0</v>
      </c>
      <c r="H105" s="32">
        <v>0</v>
      </c>
    </row>
    <row r="106" spans="1:8" ht="14.25">
      <c r="A106" s="145">
        <v>262</v>
      </c>
      <c r="B106" s="150" t="s">
        <v>5</v>
      </c>
      <c r="C106" s="151" t="s">
        <v>94</v>
      </c>
      <c r="D106" s="123">
        <v>0</v>
      </c>
      <c r="E106" s="147">
        <v>8</v>
      </c>
      <c r="F106" s="148">
        <v>6</v>
      </c>
      <c r="G106" s="32"/>
      <c r="H106" s="32"/>
    </row>
    <row r="107" spans="1:8" ht="14.25">
      <c r="A107" s="93"/>
      <c r="B107" s="130" t="s">
        <v>10</v>
      </c>
      <c r="C107" s="82" t="s">
        <v>644</v>
      </c>
      <c r="D107" s="87">
        <v>0</v>
      </c>
      <c r="E107" s="142">
        <v>8</v>
      </c>
      <c r="F107" s="143">
        <v>7</v>
      </c>
      <c r="G107" s="32">
        <v>10779766</v>
      </c>
      <c r="H107" s="32">
        <f>H108+H109+H110+H111+H112+H113</f>
        <v>12555208</v>
      </c>
    </row>
    <row r="108" spans="1:8" ht="14.25">
      <c r="A108" s="144" t="s">
        <v>200</v>
      </c>
      <c r="B108" s="129" t="s">
        <v>6</v>
      </c>
      <c r="C108" s="88" t="s">
        <v>95</v>
      </c>
      <c r="D108" s="87">
        <v>0</v>
      </c>
      <c r="E108" s="142">
        <v>8</v>
      </c>
      <c r="F108" s="143">
        <v>8</v>
      </c>
      <c r="G108" s="32">
        <v>5624963</v>
      </c>
      <c r="H108" s="32">
        <v>6770442</v>
      </c>
    </row>
    <row r="109" spans="1:8" ht="14.25">
      <c r="A109" s="144" t="s">
        <v>133</v>
      </c>
      <c r="B109" s="129" t="s">
        <v>7</v>
      </c>
      <c r="C109" s="88" t="s">
        <v>96</v>
      </c>
      <c r="D109" s="87">
        <v>0</v>
      </c>
      <c r="E109" s="142">
        <v>8</v>
      </c>
      <c r="F109" s="143">
        <v>9</v>
      </c>
      <c r="G109" s="32">
        <v>0</v>
      </c>
      <c r="H109" s="32">
        <v>0</v>
      </c>
    </row>
    <row r="110" spans="1:8" ht="25.5">
      <c r="A110" s="144" t="s">
        <v>178</v>
      </c>
      <c r="B110" s="129" t="s">
        <v>11</v>
      </c>
      <c r="C110" s="88" t="s">
        <v>204</v>
      </c>
      <c r="D110" s="87">
        <v>0</v>
      </c>
      <c r="E110" s="142">
        <v>9</v>
      </c>
      <c r="F110" s="143">
        <v>0</v>
      </c>
      <c r="G110" s="32">
        <v>5038774</v>
      </c>
      <c r="H110" s="32">
        <v>5784766</v>
      </c>
    </row>
    <row r="111" spans="1:8" ht="25.5">
      <c r="A111" s="144" t="s">
        <v>201</v>
      </c>
      <c r="B111" s="129" t="s">
        <v>28</v>
      </c>
      <c r="C111" s="125" t="s">
        <v>97</v>
      </c>
      <c r="D111" s="87">
        <v>0</v>
      </c>
      <c r="E111" s="142">
        <v>9</v>
      </c>
      <c r="F111" s="143">
        <v>1</v>
      </c>
      <c r="G111" s="32">
        <v>116029</v>
      </c>
      <c r="H111" s="32">
        <v>0</v>
      </c>
    </row>
    <row r="112" spans="1:8" ht="14.25">
      <c r="A112" s="144" t="s">
        <v>179</v>
      </c>
      <c r="B112" s="129" t="s">
        <v>52</v>
      </c>
      <c r="C112" s="88" t="s">
        <v>202</v>
      </c>
      <c r="D112" s="87">
        <v>0</v>
      </c>
      <c r="E112" s="142">
        <v>9</v>
      </c>
      <c r="F112" s="143">
        <v>2</v>
      </c>
      <c r="G112" s="32">
        <v>0</v>
      </c>
      <c r="H112" s="32">
        <v>0</v>
      </c>
    </row>
    <row r="113" spans="1:8" ht="14.25">
      <c r="A113" s="144" t="s">
        <v>180</v>
      </c>
      <c r="B113" s="129" t="s">
        <v>53</v>
      </c>
      <c r="C113" s="125" t="s">
        <v>203</v>
      </c>
      <c r="D113" s="87">
        <v>0</v>
      </c>
      <c r="E113" s="142">
        <v>9</v>
      </c>
      <c r="F113" s="143">
        <v>3</v>
      </c>
      <c r="G113" s="32">
        <v>0</v>
      </c>
      <c r="H113" s="32">
        <v>0</v>
      </c>
    </row>
    <row r="114" spans="1:8" ht="28.5">
      <c r="A114" s="93">
        <v>9570</v>
      </c>
      <c r="B114" s="81" t="s">
        <v>45</v>
      </c>
      <c r="C114" s="82" t="s">
        <v>98</v>
      </c>
      <c r="D114" s="87">
        <v>0</v>
      </c>
      <c r="E114" s="142">
        <v>9</v>
      </c>
      <c r="F114" s="143">
        <v>4</v>
      </c>
      <c r="G114" s="32">
        <v>0</v>
      </c>
      <c r="H114" s="32">
        <v>0</v>
      </c>
    </row>
    <row r="115" spans="1:8" ht="14.25">
      <c r="A115" s="93"/>
      <c r="B115" s="81" t="s">
        <v>47</v>
      </c>
      <c r="C115" s="82" t="s">
        <v>645</v>
      </c>
      <c r="D115" s="87">
        <v>0</v>
      </c>
      <c r="E115" s="142">
        <v>9</v>
      </c>
      <c r="F115" s="143">
        <v>5</v>
      </c>
      <c r="G115" s="32">
        <f>G116+G117</f>
        <v>0</v>
      </c>
      <c r="H115" s="32">
        <f>H116+H117</f>
        <v>0</v>
      </c>
    </row>
    <row r="116" spans="1:8" ht="14.25">
      <c r="A116" s="144" t="s">
        <v>205</v>
      </c>
      <c r="B116" s="129" t="s">
        <v>6</v>
      </c>
      <c r="C116" s="88" t="s">
        <v>99</v>
      </c>
      <c r="D116" s="87">
        <v>0</v>
      </c>
      <c r="E116" s="142">
        <v>9</v>
      </c>
      <c r="F116" s="143">
        <v>6</v>
      </c>
      <c r="G116" s="32">
        <v>0</v>
      </c>
      <c r="H116" s="32">
        <v>0</v>
      </c>
    </row>
    <row r="117" spans="1:8" ht="14.25">
      <c r="A117" s="144" t="s">
        <v>157</v>
      </c>
      <c r="B117" s="129" t="s">
        <v>7</v>
      </c>
      <c r="C117" s="88" t="s">
        <v>84</v>
      </c>
      <c r="D117" s="87">
        <v>0</v>
      </c>
      <c r="E117" s="142">
        <v>9</v>
      </c>
      <c r="F117" s="143">
        <v>7</v>
      </c>
      <c r="G117" s="32">
        <v>0</v>
      </c>
      <c r="H117" s="32">
        <v>0</v>
      </c>
    </row>
    <row r="118" spans="1:8" ht="14.25">
      <c r="A118" s="93"/>
      <c r="B118" s="81" t="s">
        <v>48</v>
      </c>
      <c r="C118" s="126" t="s">
        <v>192</v>
      </c>
      <c r="D118" s="87">
        <v>0</v>
      </c>
      <c r="E118" s="142">
        <v>9</v>
      </c>
      <c r="F118" s="143">
        <v>8</v>
      </c>
      <c r="G118" s="32">
        <v>0</v>
      </c>
      <c r="H118" s="32">
        <v>0</v>
      </c>
    </row>
    <row r="119" spans="1:8" ht="14.25">
      <c r="A119" s="144" t="s">
        <v>140</v>
      </c>
      <c r="B119" s="123" t="s">
        <v>6</v>
      </c>
      <c r="C119" s="125" t="s">
        <v>100</v>
      </c>
      <c r="D119" s="87">
        <v>0</v>
      </c>
      <c r="E119" s="142">
        <v>9</v>
      </c>
      <c r="F119" s="143">
        <v>9</v>
      </c>
      <c r="G119" s="32">
        <v>0</v>
      </c>
      <c r="H119" s="32">
        <v>0</v>
      </c>
    </row>
    <row r="120" spans="1:8" ht="28.5">
      <c r="A120" s="93">
        <v>280</v>
      </c>
      <c r="B120" s="81" t="s">
        <v>102</v>
      </c>
      <c r="C120" s="82" t="s">
        <v>101</v>
      </c>
      <c r="D120" s="87">
        <v>1</v>
      </c>
      <c r="E120" s="142">
        <v>0</v>
      </c>
      <c r="F120" s="143">
        <v>0</v>
      </c>
      <c r="G120" s="32">
        <v>0</v>
      </c>
      <c r="H120" s="32">
        <v>0</v>
      </c>
    </row>
    <row r="121" spans="1:8" ht="14.25">
      <c r="A121" s="93"/>
      <c r="B121" s="81" t="s">
        <v>58</v>
      </c>
      <c r="C121" s="82" t="s">
        <v>646</v>
      </c>
      <c r="D121" s="87">
        <v>1</v>
      </c>
      <c r="E121" s="142">
        <v>0</v>
      </c>
      <c r="F121" s="143">
        <v>1</v>
      </c>
      <c r="G121" s="32">
        <f>G122+G123+G124</f>
        <v>0</v>
      </c>
      <c r="H121" s="32">
        <f>H122+H123+H124</f>
        <v>0</v>
      </c>
    </row>
    <row r="122" spans="1:8" ht="14.25">
      <c r="A122" s="144" t="s">
        <v>134</v>
      </c>
      <c r="B122" s="123" t="s">
        <v>6</v>
      </c>
      <c r="C122" s="125" t="s">
        <v>103</v>
      </c>
      <c r="D122" s="87">
        <v>1</v>
      </c>
      <c r="E122" s="142">
        <v>0</v>
      </c>
      <c r="F122" s="143">
        <v>2</v>
      </c>
      <c r="G122" s="32">
        <v>0</v>
      </c>
      <c r="H122" s="32">
        <v>0</v>
      </c>
    </row>
    <row r="123" spans="1:8" ht="14.25">
      <c r="A123" s="144" t="s">
        <v>135</v>
      </c>
      <c r="B123" s="123" t="s">
        <v>7</v>
      </c>
      <c r="C123" s="125" t="s">
        <v>104</v>
      </c>
      <c r="D123" s="87">
        <v>1</v>
      </c>
      <c r="E123" s="142">
        <v>0</v>
      </c>
      <c r="F123" s="143">
        <v>3</v>
      </c>
      <c r="G123" s="32">
        <v>0</v>
      </c>
      <c r="H123" s="32">
        <v>0</v>
      </c>
    </row>
    <row r="124" spans="1:8" ht="15" thickBot="1">
      <c r="A124" s="152" t="s">
        <v>136</v>
      </c>
      <c r="B124" s="153" t="s">
        <v>11</v>
      </c>
      <c r="C124" s="154" t="s">
        <v>105</v>
      </c>
      <c r="D124" s="97">
        <v>1</v>
      </c>
      <c r="E124" s="155">
        <v>0</v>
      </c>
      <c r="F124" s="156">
        <v>4</v>
      </c>
      <c r="G124" s="33">
        <v>0</v>
      </c>
      <c r="H124" s="33">
        <v>0</v>
      </c>
    </row>
    <row r="125" spans="1:10" ht="15.75" customHeight="1">
      <c r="A125" s="157"/>
      <c r="B125" s="158"/>
      <c r="C125" s="159"/>
      <c r="D125" s="160"/>
      <c r="E125" s="160"/>
      <c r="F125" s="160"/>
      <c r="G125" s="42"/>
      <c r="H125" s="42"/>
      <c r="J125" s="62" t="s">
        <v>11</v>
      </c>
    </row>
    <row r="126" spans="1:8" ht="15" customHeight="1" thickBot="1">
      <c r="A126" s="137"/>
      <c r="B126" s="161"/>
      <c r="C126" s="162"/>
      <c r="D126" s="103"/>
      <c r="E126" s="103"/>
      <c r="F126" s="103"/>
      <c r="G126" s="43"/>
      <c r="H126" s="43"/>
    </row>
    <row r="127" spans="1:8" ht="14.25">
      <c r="A127" s="105"/>
      <c r="B127" s="163" t="s">
        <v>106</v>
      </c>
      <c r="C127" s="107" t="s">
        <v>647</v>
      </c>
      <c r="D127" s="108">
        <v>1</v>
      </c>
      <c r="E127" s="109">
        <v>0</v>
      </c>
      <c r="F127" s="110">
        <v>5</v>
      </c>
      <c r="G127" s="35">
        <v>422947</v>
      </c>
      <c r="H127" s="35">
        <f>H128+H129+H130+H131+H132</f>
        <v>111437</v>
      </c>
    </row>
    <row r="128" spans="1:8" ht="14.25">
      <c r="A128" s="144" t="s">
        <v>137</v>
      </c>
      <c r="B128" s="123" t="s">
        <v>6</v>
      </c>
      <c r="C128" s="88" t="s">
        <v>107</v>
      </c>
      <c r="D128" s="89">
        <v>1</v>
      </c>
      <c r="E128" s="90">
        <v>0</v>
      </c>
      <c r="F128" s="91">
        <v>6</v>
      </c>
      <c r="G128" s="32">
        <v>0</v>
      </c>
      <c r="H128" s="32">
        <v>0</v>
      </c>
    </row>
    <row r="129" spans="1:8" ht="14.25">
      <c r="A129" s="144" t="s">
        <v>138</v>
      </c>
      <c r="B129" s="123" t="s">
        <v>7</v>
      </c>
      <c r="C129" s="88" t="s">
        <v>108</v>
      </c>
      <c r="D129" s="89">
        <v>1</v>
      </c>
      <c r="E129" s="90">
        <v>0</v>
      </c>
      <c r="F129" s="91">
        <v>7</v>
      </c>
      <c r="G129" s="32">
        <v>0</v>
      </c>
      <c r="H129" s="32">
        <v>0</v>
      </c>
    </row>
    <row r="130" spans="1:8" ht="25.5">
      <c r="A130" s="164" t="s">
        <v>181</v>
      </c>
      <c r="B130" s="123" t="s">
        <v>11</v>
      </c>
      <c r="C130" s="165" t="s">
        <v>183</v>
      </c>
      <c r="D130" s="166">
        <v>1</v>
      </c>
      <c r="E130" s="167">
        <v>0</v>
      </c>
      <c r="F130" s="168">
        <v>8</v>
      </c>
      <c r="G130" s="32">
        <v>25868</v>
      </c>
      <c r="H130" s="32">
        <v>24832</v>
      </c>
    </row>
    <row r="131" spans="1:8" ht="14.25">
      <c r="A131" s="164" t="s">
        <v>182</v>
      </c>
      <c r="B131" s="123" t="s">
        <v>28</v>
      </c>
      <c r="C131" s="146" t="s">
        <v>109</v>
      </c>
      <c r="D131" s="166">
        <v>1</v>
      </c>
      <c r="E131" s="167">
        <v>0</v>
      </c>
      <c r="F131" s="168">
        <v>9</v>
      </c>
      <c r="G131" s="41">
        <v>397079</v>
      </c>
      <c r="H131" s="41">
        <v>86605</v>
      </c>
    </row>
    <row r="132" spans="1:8" ht="14.25">
      <c r="A132" s="164" t="s">
        <v>193</v>
      </c>
      <c r="B132" s="123" t="s">
        <v>52</v>
      </c>
      <c r="C132" s="146" t="s">
        <v>185</v>
      </c>
      <c r="D132" s="166">
        <v>1</v>
      </c>
      <c r="E132" s="167">
        <v>1</v>
      </c>
      <c r="F132" s="168">
        <v>0</v>
      </c>
      <c r="G132" s="41">
        <v>0</v>
      </c>
      <c r="H132" s="41"/>
    </row>
    <row r="133" spans="1:8" ht="28.5">
      <c r="A133" s="93"/>
      <c r="B133" s="81" t="s">
        <v>110</v>
      </c>
      <c r="C133" s="82" t="s">
        <v>648</v>
      </c>
      <c r="D133" s="89">
        <v>1</v>
      </c>
      <c r="E133" s="90">
        <v>1</v>
      </c>
      <c r="F133" s="91">
        <v>1</v>
      </c>
      <c r="G133" s="32">
        <v>0</v>
      </c>
      <c r="H133" s="32">
        <f>H134+H135</f>
        <v>59945</v>
      </c>
    </row>
    <row r="134" spans="1:8" ht="14.25">
      <c r="A134" s="144" t="s">
        <v>139</v>
      </c>
      <c r="B134" s="123" t="s">
        <v>6</v>
      </c>
      <c r="C134" s="125" t="s">
        <v>111</v>
      </c>
      <c r="D134" s="89">
        <v>1</v>
      </c>
      <c r="E134" s="90">
        <v>1</v>
      </c>
      <c r="F134" s="91">
        <v>2</v>
      </c>
      <c r="G134" s="32">
        <v>0</v>
      </c>
      <c r="H134" s="32"/>
    </row>
    <row r="135" spans="1:8" ht="25.5">
      <c r="A135" s="144" t="s">
        <v>206</v>
      </c>
      <c r="B135" s="123" t="s">
        <v>7</v>
      </c>
      <c r="C135" s="169" t="s">
        <v>112</v>
      </c>
      <c r="D135" s="89">
        <v>1</v>
      </c>
      <c r="E135" s="90">
        <v>1</v>
      </c>
      <c r="F135" s="91">
        <v>3</v>
      </c>
      <c r="G135" s="32">
        <v>0</v>
      </c>
      <c r="H135" s="32">
        <v>59945</v>
      </c>
    </row>
    <row r="136" spans="1:8" ht="27">
      <c r="A136" s="93"/>
      <c r="B136" s="81" t="s">
        <v>113</v>
      </c>
      <c r="C136" s="82" t="s">
        <v>649</v>
      </c>
      <c r="D136" s="89">
        <v>1</v>
      </c>
      <c r="E136" s="90">
        <v>1</v>
      </c>
      <c r="F136" s="91">
        <v>4</v>
      </c>
      <c r="G136" s="32">
        <f>G86+G106+G107+G114+G115+G118+G121+G127+G133</f>
        <v>16575982</v>
      </c>
      <c r="H136" s="32">
        <f>H86+H106+H107+H114+H115+H118+H121+H127+H133</f>
        <v>18175686</v>
      </c>
    </row>
    <row r="137" spans="1:8" ht="15" thickBot="1">
      <c r="A137" s="133" t="s">
        <v>158</v>
      </c>
      <c r="B137" s="170" t="s">
        <v>114</v>
      </c>
      <c r="C137" s="135" t="s">
        <v>75</v>
      </c>
      <c r="D137" s="99">
        <v>1</v>
      </c>
      <c r="E137" s="100">
        <v>1</v>
      </c>
      <c r="F137" s="101">
        <v>5</v>
      </c>
      <c r="G137" s="33">
        <v>497292</v>
      </c>
      <c r="H137" s="33">
        <v>401294</v>
      </c>
    </row>
    <row r="138" ht="12.75">
      <c r="C138" s="171"/>
    </row>
    <row r="139" spans="3:8" ht="12.75">
      <c r="C139" s="171"/>
      <c r="G139" s="172"/>
      <c r="H139" s="172"/>
    </row>
    <row r="140" spans="1:3" ht="12.75">
      <c r="A140" s="60" t="s">
        <v>614</v>
      </c>
      <c r="C140" s="171"/>
    </row>
    <row r="141" spans="1:8" ht="12.75">
      <c r="A141" s="60" t="s">
        <v>710</v>
      </c>
      <c r="C141" s="62"/>
      <c r="G141" s="173" t="s">
        <v>212</v>
      </c>
      <c r="H141" s="173" t="s">
        <v>213</v>
      </c>
    </row>
    <row r="142" ht="12.75">
      <c r="C142" s="62"/>
    </row>
    <row r="143" ht="12.75">
      <c r="H143" s="174"/>
    </row>
    <row r="144" ht="12.75">
      <c r="H144" s="173" t="s">
        <v>702</v>
      </c>
    </row>
    <row r="147" ht="12.75">
      <c r="C147" s="171"/>
    </row>
    <row r="148" ht="12.75">
      <c r="C148" s="171"/>
    </row>
    <row r="149" ht="12.75">
      <c r="C149" s="171"/>
    </row>
    <row r="150" ht="12.75">
      <c r="C150" s="171"/>
    </row>
    <row r="151" ht="12.75">
      <c r="C151" s="171"/>
    </row>
    <row r="152" ht="12.75">
      <c r="C152" s="171"/>
    </row>
    <row r="153" ht="12.75">
      <c r="C153" s="171"/>
    </row>
    <row r="154" ht="12.75">
      <c r="C154" s="171"/>
    </row>
    <row r="155" ht="12.75">
      <c r="C155" s="171"/>
    </row>
    <row r="156" ht="12.75">
      <c r="C156" s="171"/>
    </row>
    <row r="157" ht="12.75">
      <c r="C157" s="171"/>
    </row>
    <row r="158" ht="12.75">
      <c r="C158" s="171"/>
    </row>
    <row r="159" ht="12.75">
      <c r="C159" s="171"/>
    </row>
    <row r="160" ht="12.75">
      <c r="C160" s="171"/>
    </row>
    <row r="161" ht="12.75">
      <c r="C161" s="171"/>
    </row>
    <row r="162" ht="12.75">
      <c r="C162" s="171"/>
    </row>
    <row r="163" ht="12.75">
      <c r="C163" s="171"/>
    </row>
    <row r="164" ht="12.75">
      <c r="C164" s="171"/>
    </row>
    <row r="165" ht="12.75">
      <c r="C165" s="171"/>
    </row>
    <row r="166" ht="12.75">
      <c r="C166" s="171"/>
    </row>
    <row r="167" ht="12.75">
      <c r="C167" s="171"/>
    </row>
    <row r="168" spans="3:10" ht="12.75">
      <c r="C168" s="171"/>
      <c r="J168" s="62" t="s">
        <v>28</v>
      </c>
    </row>
    <row r="169" ht="12.75">
      <c r="C169" s="171"/>
    </row>
    <row r="170" ht="12.75">
      <c r="C170" s="171"/>
    </row>
    <row r="171" ht="12.75">
      <c r="C171" s="171"/>
    </row>
    <row r="172" ht="12.75">
      <c r="C172" s="171"/>
    </row>
    <row r="173" ht="12.75">
      <c r="C173" s="171"/>
    </row>
    <row r="174" ht="12.75">
      <c r="C174" s="171"/>
    </row>
    <row r="175" ht="12.75">
      <c r="C175" s="171"/>
    </row>
    <row r="176" ht="12.75">
      <c r="C176" s="171"/>
    </row>
    <row r="177" ht="12.75">
      <c r="C177" s="171"/>
    </row>
    <row r="178" ht="12.75">
      <c r="C178" s="171"/>
    </row>
    <row r="179" ht="12.75">
      <c r="C179" s="171"/>
    </row>
    <row r="180" ht="12.75">
      <c r="C180" s="171"/>
    </row>
    <row r="181" ht="12.75">
      <c r="C181" s="171"/>
    </row>
    <row r="182" ht="12.75">
      <c r="C182" s="171"/>
    </row>
    <row r="183" ht="12.75">
      <c r="C183" s="171"/>
    </row>
    <row r="184" ht="12.75">
      <c r="C184" s="171"/>
    </row>
    <row r="185" ht="12.75">
      <c r="C185" s="171"/>
    </row>
    <row r="186" ht="12.75">
      <c r="C186" s="171"/>
    </row>
    <row r="187" ht="12.75">
      <c r="C187" s="171"/>
    </row>
    <row r="188" ht="12.75">
      <c r="C188" s="171"/>
    </row>
    <row r="189" ht="12.75">
      <c r="C189" s="171"/>
    </row>
    <row r="190" ht="12.75">
      <c r="C190" s="171"/>
    </row>
    <row r="191" ht="12.75">
      <c r="C191" s="171"/>
    </row>
    <row r="192" ht="12.75">
      <c r="C192" s="171"/>
    </row>
    <row r="193" ht="12.75">
      <c r="C193" s="171"/>
    </row>
    <row r="194" ht="12.75">
      <c r="C194" s="171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1">
      <selection activeCell="A143" sqref="A143"/>
    </sheetView>
  </sheetViews>
  <sheetFormatPr defaultColWidth="9.140625" defaultRowHeight="12.75"/>
  <cols>
    <col min="1" max="1" width="9.57421875" style="60" customWidth="1"/>
    <col min="2" max="2" width="4.421875" style="60" customWidth="1"/>
    <col min="3" max="3" width="61.140625" style="60" bestFit="1" customWidth="1"/>
    <col min="4" max="6" width="2.7109375" style="60" customWidth="1"/>
    <col min="7" max="7" width="28.28125" style="60" customWidth="1"/>
    <col min="8" max="8" width="25.140625" style="60" customWidth="1"/>
    <col min="9" max="9" width="2.7109375" style="177" customWidth="1"/>
    <col min="10" max="16384" width="9.140625" style="60" customWidth="1"/>
  </cols>
  <sheetData>
    <row r="1" spans="1:9" s="67" customFormat="1" ht="14.25">
      <c r="A1" s="58" t="s">
        <v>214</v>
      </c>
      <c r="B1" s="59"/>
      <c r="C1" s="59" t="s">
        <v>611</v>
      </c>
      <c r="D1" s="59"/>
      <c r="F1" s="59"/>
      <c r="G1" s="59"/>
      <c r="H1" s="61" t="s">
        <v>591</v>
      </c>
      <c r="I1" s="51"/>
    </row>
    <row r="2" spans="1:9" s="67" customFormat="1" ht="14.25">
      <c r="A2" s="58" t="s">
        <v>617</v>
      </c>
      <c r="B2" s="59"/>
      <c r="C2" s="59"/>
      <c r="D2" s="59"/>
      <c r="F2" s="59"/>
      <c r="G2" s="59"/>
      <c r="H2" s="63"/>
      <c r="I2" s="51"/>
    </row>
    <row r="3" spans="1:9" s="67" customFormat="1" ht="14.25">
      <c r="A3" s="58" t="s">
        <v>618</v>
      </c>
      <c r="B3" s="59"/>
      <c r="C3" s="59"/>
      <c r="D3" s="59"/>
      <c r="F3" s="59"/>
      <c r="G3" s="59"/>
      <c r="H3" s="64"/>
      <c r="I3" s="51"/>
    </row>
    <row r="4" spans="1:9" s="67" customFormat="1" ht="14.25">
      <c r="A4" s="65" t="s">
        <v>619</v>
      </c>
      <c r="B4" s="59"/>
      <c r="C4" s="59"/>
      <c r="D4" s="59"/>
      <c r="E4" s="59"/>
      <c r="F4" s="59"/>
      <c r="G4" s="59"/>
      <c r="H4" s="66"/>
      <c r="I4" s="51"/>
    </row>
    <row r="5" spans="1:9" s="67" customFormat="1" ht="14.25">
      <c r="A5" s="65" t="s">
        <v>612</v>
      </c>
      <c r="B5" s="59"/>
      <c r="C5" s="59"/>
      <c r="D5" s="59"/>
      <c r="E5" s="59"/>
      <c r="F5" s="59"/>
      <c r="G5" s="59"/>
      <c r="H5" s="64"/>
      <c r="I5" s="51"/>
    </row>
    <row r="6" spans="1:8" ht="14.25">
      <c r="A6" s="67"/>
      <c r="B6" s="175"/>
      <c r="C6" s="175"/>
      <c r="D6" s="175"/>
      <c r="E6" s="175"/>
      <c r="F6" s="175"/>
      <c r="G6" s="175"/>
      <c r="H6" s="176"/>
    </row>
    <row r="7" spans="1:8" ht="14.25">
      <c r="A7" s="67"/>
      <c r="B7" s="175"/>
      <c r="C7" s="175"/>
      <c r="D7" s="175"/>
      <c r="E7" s="175"/>
      <c r="F7" s="175"/>
      <c r="G7" s="175"/>
      <c r="H7" s="178"/>
    </row>
    <row r="8" spans="1:8" ht="1.5" customHeight="1">
      <c r="A8" s="67"/>
      <c r="B8" s="175"/>
      <c r="C8" s="175"/>
      <c r="D8" s="175"/>
      <c r="E8" s="175"/>
      <c r="F8" s="175"/>
      <c r="G8" s="175"/>
      <c r="H8" s="178"/>
    </row>
    <row r="9" spans="1:8" ht="16.5">
      <c r="A9" s="371" t="s">
        <v>215</v>
      </c>
      <c r="B9" s="371"/>
      <c r="C9" s="371"/>
      <c r="D9" s="371"/>
      <c r="E9" s="371"/>
      <c r="F9" s="371"/>
      <c r="G9" s="371"/>
      <c r="H9" s="371"/>
    </row>
    <row r="10" spans="1:8" ht="12.75">
      <c r="A10" s="373" t="s">
        <v>650</v>
      </c>
      <c r="B10" s="373"/>
      <c r="C10" s="373"/>
      <c r="D10" s="373"/>
      <c r="E10" s="373"/>
      <c r="F10" s="373"/>
      <c r="G10" s="373"/>
      <c r="H10" s="373"/>
    </row>
    <row r="11" ht="13.5" thickBot="1"/>
    <row r="12" spans="1:8" ht="13.5" thickBot="1">
      <c r="A12" s="179" t="s">
        <v>194</v>
      </c>
      <c r="B12" s="375" t="s">
        <v>1</v>
      </c>
      <c r="C12" s="366"/>
      <c r="D12" s="367" t="s">
        <v>0</v>
      </c>
      <c r="E12" s="378"/>
      <c r="F12" s="379"/>
      <c r="G12" s="180" t="s">
        <v>216</v>
      </c>
      <c r="H12" s="180" t="s">
        <v>217</v>
      </c>
    </row>
    <row r="13" spans="1:8" ht="13.5" thickBot="1">
      <c r="A13" s="179">
        <v>1</v>
      </c>
      <c r="B13" s="376">
        <v>2</v>
      </c>
      <c r="C13" s="366"/>
      <c r="D13" s="377">
        <v>3</v>
      </c>
      <c r="E13" s="378"/>
      <c r="F13" s="379"/>
      <c r="G13" s="179">
        <v>4</v>
      </c>
      <c r="H13" s="179">
        <v>5</v>
      </c>
    </row>
    <row r="14" spans="1:9" s="67" customFormat="1" ht="14.25">
      <c r="A14" s="182"/>
      <c r="B14" s="183" t="s">
        <v>218</v>
      </c>
      <c r="C14" s="184" t="s">
        <v>651</v>
      </c>
      <c r="D14" s="185">
        <v>0</v>
      </c>
      <c r="E14" s="186">
        <v>0</v>
      </c>
      <c r="F14" s="187">
        <v>1</v>
      </c>
      <c r="G14" s="188">
        <f>G15+G16+G17+G18+G19+G20+G21+G22</f>
        <v>4545716</v>
      </c>
      <c r="H14" s="188">
        <f>H15+H16+H17+H18+H19+H20+H21+H22</f>
        <v>6035247</v>
      </c>
      <c r="I14" s="189"/>
    </row>
    <row r="15" spans="1:8" ht="12.75">
      <c r="A15" s="190" t="s">
        <v>219</v>
      </c>
      <c r="B15" s="191" t="s">
        <v>220</v>
      </c>
      <c r="C15" s="192" t="s">
        <v>221</v>
      </c>
      <c r="D15" s="193">
        <v>0</v>
      </c>
      <c r="E15" s="194">
        <v>0</v>
      </c>
      <c r="F15" s="195">
        <v>2</v>
      </c>
      <c r="G15" s="196">
        <v>4798000</v>
      </c>
      <c r="H15" s="196">
        <v>7384767</v>
      </c>
    </row>
    <row r="16" spans="1:8" ht="12.75">
      <c r="A16" s="190" t="s">
        <v>222</v>
      </c>
      <c r="B16" s="191" t="s">
        <v>7</v>
      </c>
      <c r="C16" s="192" t="s">
        <v>223</v>
      </c>
      <c r="D16" s="193">
        <v>0</v>
      </c>
      <c r="E16" s="194">
        <v>0</v>
      </c>
      <c r="F16" s="195">
        <v>3</v>
      </c>
      <c r="G16" s="196">
        <v>0</v>
      </c>
      <c r="H16" s="196">
        <v>0</v>
      </c>
    </row>
    <row r="17" spans="1:8" ht="12.75" customHeight="1">
      <c r="A17" s="190" t="s">
        <v>224</v>
      </c>
      <c r="B17" s="191" t="s">
        <v>225</v>
      </c>
      <c r="C17" s="192" t="s">
        <v>226</v>
      </c>
      <c r="D17" s="193">
        <v>0</v>
      </c>
      <c r="E17" s="194">
        <v>0</v>
      </c>
      <c r="F17" s="195">
        <v>4</v>
      </c>
      <c r="G17" s="196">
        <v>-61810</v>
      </c>
      <c r="H17" s="196">
        <v>-55200</v>
      </c>
    </row>
    <row r="18" spans="1:8" ht="12.75">
      <c r="A18" s="190" t="s">
        <v>227</v>
      </c>
      <c r="B18" s="191" t="s">
        <v>228</v>
      </c>
      <c r="C18" s="192" t="s">
        <v>229</v>
      </c>
      <c r="D18" s="193">
        <v>0</v>
      </c>
      <c r="E18" s="194">
        <v>0</v>
      </c>
      <c r="F18" s="195">
        <v>5</v>
      </c>
      <c r="G18" s="196">
        <v>-173621</v>
      </c>
      <c r="H18" s="196">
        <v>-192711</v>
      </c>
    </row>
    <row r="19" spans="1:8" ht="12.75">
      <c r="A19" s="190" t="s">
        <v>230</v>
      </c>
      <c r="B19" s="191" t="s">
        <v>231</v>
      </c>
      <c r="C19" s="192" t="s">
        <v>232</v>
      </c>
      <c r="D19" s="193">
        <v>0</v>
      </c>
      <c r="E19" s="194">
        <v>0</v>
      </c>
      <c r="F19" s="195">
        <v>6</v>
      </c>
      <c r="G19" s="196">
        <v>0</v>
      </c>
      <c r="H19" s="196">
        <v>0</v>
      </c>
    </row>
    <row r="20" spans="1:8" ht="12.75">
      <c r="A20" s="190" t="s">
        <v>233</v>
      </c>
      <c r="B20" s="191" t="s">
        <v>234</v>
      </c>
      <c r="C20" s="192" t="s">
        <v>235</v>
      </c>
      <c r="D20" s="193">
        <v>0</v>
      </c>
      <c r="E20" s="194">
        <v>0</v>
      </c>
      <c r="F20" s="195">
        <v>7</v>
      </c>
      <c r="G20" s="196">
        <v>-10177</v>
      </c>
      <c r="H20" s="196">
        <v>-1145478</v>
      </c>
    </row>
    <row r="21" spans="1:8" ht="12.75">
      <c r="A21" s="190" t="s">
        <v>236</v>
      </c>
      <c r="B21" s="191" t="s">
        <v>237</v>
      </c>
      <c r="C21" s="192" t="s">
        <v>238</v>
      </c>
      <c r="D21" s="193">
        <v>0</v>
      </c>
      <c r="E21" s="194">
        <v>0</v>
      </c>
      <c r="F21" s="195">
        <v>8</v>
      </c>
      <c r="G21" s="196">
        <v>-6676</v>
      </c>
      <c r="H21" s="196">
        <v>43869</v>
      </c>
    </row>
    <row r="22" spans="1:8" ht="12.75">
      <c r="A22" s="190" t="s">
        <v>239</v>
      </c>
      <c r="B22" s="191" t="s">
        <v>240</v>
      </c>
      <c r="C22" s="192" t="s">
        <v>241</v>
      </c>
      <c r="D22" s="193">
        <v>0</v>
      </c>
      <c r="E22" s="194">
        <v>0</v>
      </c>
      <c r="F22" s="195">
        <v>9</v>
      </c>
      <c r="G22" s="196">
        <v>0</v>
      </c>
      <c r="H22" s="196">
        <v>0</v>
      </c>
    </row>
    <row r="23" spans="1:9" s="67" customFormat="1" ht="14.25">
      <c r="A23" s="197"/>
      <c r="B23" s="198" t="s">
        <v>242</v>
      </c>
      <c r="C23" s="199" t="s">
        <v>652</v>
      </c>
      <c r="D23" s="200">
        <v>0</v>
      </c>
      <c r="E23" s="201">
        <v>1</v>
      </c>
      <c r="F23" s="202">
        <v>0</v>
      </c>
      <c r="G23" s="196">
        <f>G24+G25+G29+G30+G31+G35+G36</f>
        <v>103335</v>
      </c>
      <c r="H23" s="196">
        <f>H24+H25+H29+H30+H31+H35+H36</f>
        <v>100219</v>
      </c>
      <c r="I23" s="189"/>
    </row>
    <row r="24" spans="1:8" ht="12.75">
      <c r="A24" s="190" t="s">
        <v>243</v>
      </c>
      <c r="B24" s="203" t="s">
        <v>6</v>
      </c>
      <c r="C24" s="204" t="s">
        <v>244</v>
      </c>
      <c r="D24" s="193">
        <v>0</v>
      </c>
      <c r="E24" s="194">
        <v>1</v>
      </c>
      <c r="F24" s="195">
        <v>1</v>
      </c>
      <c r="G24" s="196">
        <v>0</v>
      </c>
      <c r="H24" s="196">
        <v>0</v>
      </c>
    </row>
    <row r="25" spans="1:8" ht="12.75">
      <c r="A25" s="190"/>
      <c r="B25" s="205" t="s">
        <v>7</v>
      </c>
      <c r="C25" s="192" t="s">
        <v>245</v>
      </c>
      <c r="D25" s="193">
        <v>0</v>
      </c>
      <c r="E25" s="194">
        <v>1</v>
      </c>
      <c r="F25" s="195">
        <v>2</v>
      </c>
      <c r="G25" s="196">
        <f>G26+G27+G28</f>
        <v>3600</v>
      </c>
      <c r="H25" s="196">
        <f>H26+H27+H28</f>
        <v>3600</v>
      </c>
    </row>
    <row r="26" spans="1:8" ht="12.75">
      <c r="A26" s="190" t="s">
        <v>246</v>
      </c>
      <c r="B26" s="203" t="s">
        <v>20</v>
      </c>
      <c r="C26" s="206" t="s">
        <v>247</v>
      </c>
      <c r="D26" s="193">
        <v>0</v>
      </c>
      <c r="E26" s="194">
        <v>1</v>
      </c>
      <c r="F26" s="195">
        <v>3</v>
      </c>
      <c r="G26" s="196">
        <v>3600</v>
      </c>
      <c r="H26" s="196">
        <v>3600</v>
      </c>
    </row>
    <row r="27" spans="1:8" ht="12.75" customHeight="1">
      <c r="A27" s="207">
        <v>749</v>
      </c>
      <c r="B27" s="203" t="s">
        <v>21</v>
      </c>
      <c r="C27" s="208" t="s">
        <v>248</v>
      </c>
      <c r="D27" s="209">
        <v>0</v>
      </c>
      <c r="E27" s="210">
        <v>1</v>
      </c>
      <c r="F27" s="211">
        <v>4</v>
      </c>
      <c r="G27" s="212">
        <v>0</v>
      </c>
      <c r="H27" s="212">
        <v>0</v>
      </c>
    </row>
    <row r="28" spans="1:8" ht="12.75">
      <c r="A28" s="190" t="s">
        <v>249</v>
      </c>
      <c r="B28" s="203" t="s">
        <v>22</v>
      </c>
      <c r="C28" s="206" t="s">
        <v>250</v>
      </c>
      <c r="D28" s="193">
        <v>0</v>
      </c>
      <c r="E28" s="194">
        <v>1</v>
      </c>
      <c r="F28" s="195">
        <v>5</v>
      </c>
      <c r="G28" s="196">
        <v>0</v>
      </c>
      <c r="H28" s="196">
        <v>0</v>
      </c>
    </row>
    <row r="29" spans="1:8" ht="12.75">
      <c r="A29" s="190" t="s">
        <v>251</v>
      </c>
      <c r="B29" s="203" t="s">
        <v>11</v>
      </c>
      <c r="C29" s="206" t="s">
        <v>252</v>
      </c>
      <c r="D29" s="193">
        <v>0</v>
      </c>
      <c r="E29" s="194">
        <v>1</v>
      </c>
      <c r="F29" s="195">
        <v>6</v>
      </c>
      <c r="G29" s="196">
        <v>99735</v>
      </c>
      <c r="H29" s="196">
        <v>96619</v>
      </c>
    </row>
    <row r="30" spans="1:8" ht="12.75">
      <c r="A30" s="190" t="s">
        <v>253</v>
      </c>
      <c r="B30" s="203" t="s">
        <v>28</v>
      </c>
      <c r="C30" s="206" t="s">
        <v>254</v>
      </c>
      <c r="D30" s="193">
        <v>0</v>
      </c>
      <c r="E30" s="194">
        <v>1</v>
      </c>
      <c r="F30" s="195">
        <v>7</v>
      </c>
      <c r="G30" s="196">
        <v>0</v>
      </c>
      <c r="H30" s="196">
        <v>0</v>
      </c>
    </row>
    <row r="31" spans="1:8" ht="12.75">
      <c r="A31" s="197"/>
      <c r="B31" s="203" t="s">
        <v>52</v>
      </c>
      <c r="C31" s="206" t="s">
        <v>255</v>
      </c>
      <c r="D31" s="193">
        <v>0</v>
      </c>
      <c r="E31" s="194">
        <v>1</v>
      </c>
      <c r="F31" s="195">
        <v>8</v>
      </c>
      <c r="G31" s="196">
        <f>G32+G33+G34</f>
        <v>0</v>
      </c>
      <c r="H31" s="196">
        <f>H32+H33+H34</f>
        <v>0</v>
      </c>
    </row>
    <row r="32" spans="1:8" ht="12.75">
      <c r="A32" s="190" t="s">
        <v>256</v>
      </c>
      <c r="B32" s="203" t="s">
        <v>88</v>
      </c>
      <c r="C32" s="206" t="s">
        <v>257</v>
      </c>
      <c r="D32" s="193">
        <v>0</v>
      </c>
      <c r="E32" s="194">
        <v>1</v>
      </c>
      <c r="F32" s="195">
        <v>9</v>
      </c>
      <c r="G32" s="196">
        <v>0</v>
      </c>
      <c r="H32" s="196">
        <v>0</v>
      </c>
    </row>
    <row r="33" spans="1:8" ht="12.75">
      <c r="A33" s="190" t="s">
        <v>256</v>
      </c>
      <c r="B33" s="203" t="s">
        <v>89</v>
      </c>
      <c r="C33" s="206" t="s">
        <v>258</v>
      </c>
      <c r="D33" s="193">
        <v>0</v>
      </c>
      <c r="E33" s="194">
        <v>2</v>
      </c>
      <c r="F33" s="195">
        <v>0</v>
      </c>
      <c r="G33" s="196">
        <v>0</v>
      </c>
      <c r="H33" s="196">
        <v>0</v>
      </c>
    </row>
    <row r="34" spans="1:8" ht="12.75">
      <c r="A34" s="190" t="s">
        <v>256</v>
      </c>
      <c r="B34" s="203" t="s">
        <v>259</v>
      </c>
      <c r="C34" s="206" t="s">
        <v>260</v>
      </c>
      <c r="D34" s="193">
        <v>0</v>
      </c>
      <c r="E34" s="194">
        <v>2</v>
      </c>
      <c r="F34" s="195">
        <v>1</v>
      </c>
      <c r="G34" s="196">
        <v>0</v>
      </c>
      <c r="H34" s="196">
        <v>0</v>
      </c>
    </row>
    <row r="35" spans="1:8" ht="12.75">
      <c r="A35" s="190" t="s">
        <v>261</v>
      </c>
      <c r="B35" s="203" t="s">
        <v>53</v>
      </c>
      <c r="C35" s="206" t="s">
        <v>262</v>
      </c>
      <c r="D35" s="193">
        <v>0</v>
      </c>
      <c r="E35" s="194">
        <v>2</v>
      </c>
      <c r="F35" s="195">
        <v>2</v>
      </c>
      <c r="G35" s="196">
        <v>0</v>
      </c>
      <c r="H35" s="196">
        <v>0</v>
      </c>
    </row>
    <row r="36" spans="1:8" ht="12.75">
      <c r="A36" s="190" t="s">
        <v>263</v>
      </c>
      <c r="B36" s="203" t="s">
        <v>56</v>
      </c>
      <c r="C36" s="206" t="s">
        <v>264</v>
      </c>
      <c r="D36" s="193">
        <v>0</v>
      </c>
      <c r="E36" s="194">
        <v>2</v>
      </c>
      <c r="F36" s="195">
        <v>3</v>
      </c>
      <c r="G36" s="196">
        <v>0</v>
      </c>
      <c r="H36" s="196">
        <v>0</v>
      </c>
    </row>
    <row r="37" spans="1:9" s="67" customFormat="1" ht="14.25">
      <c r="A37" s="213" t="s">
        <v>265</v>
      </c>
      <c r="B37" s="198" t="s">
        <v>266</v>
      </c>
      <c r="C37" s="214" t="s">
        <v>267</v>
      </c>
      <c r="D37" s="200">
        <v>0</v>
      </c>
      <c r="E37" s="201">
        <v>2</v>
      </c>
      <c r="F37" s="202">
        <v>4</v>
      </c>
      <c r="G37" s="196">
        <v>10352</v>
      </c>
      <c r="H37" s="196">
        <v>15989</v>
      </c>
      <c r="I37" s="189"/>
    </row>
    <row r="38" spans="1:9" s="67" customFormat="1" ht="27">
      <c r="A38" s="213" t="s">
        <v>268</v>
      </c>
      <c r="B38" s="198" t="s">
        <v>269</v>
      </c>
      <c r="C38" s="215" t="s">
        <v>270</v>
      </c>
      <c r="D38" s="200">
        <v>0</v>
      </c>
      <c r="E38" s="201">
        <v>2</v>
      </c>
      <c r="F38" s="202">
        <v>5</v>
      </c>
      <c r="G38" s="196">
        <v>57938</v>
      </c>
      <c r="H38" s="196">
        <v>52743</v>
      </c>
      <c r="I38" s="189"/>
    </row>
    <row r="39" spans="1:8" ht="13.5">
      <c r="A39" s="213" t="s">
        <v>271</v>
      </c>
      <c r="B39" s="198" t="s">
        <v>272</v>
      </c>
      <c r="C39" s="199" t="s">
        <v>273</v>
      </c>
      <c r="D39" s="200">
        <v>0</v>
      </c>
      <c r="E39" s="201">
        <v>2</v>
      </c>
      <c r="F39" s="202">
        <v>6</v>
      </c>
      <c r="G39" s="196">
        <v>9855</v>
      </c>
      <c r="H39" s="196">
        <v>12456</v>
      </c>
    </row>
    <row r="40" spans="1:8" ht="13.5">
      <c r="A40" s="197"/>
      <c r="B40" s="198" t="s">
        <v>274</v>
      </c>
      <c r="C40" s="199" t="s">
        <v>653</v>
      </c>
      <c r="D40" s="200">
        <v>0</v>
      </c>
      <c r="E40" s="201">
        <v>2</v>
      </c>
      <c r="F40" s="202">
        <v>7</v>
      </c>
      <c r="G40" s="196">
        <f>G41+G46</f>
        <v>1926848</v>
      </c>
      <c r="H40" s="196">
        <f>H41+H46</f>
        <v>2730553</v>
      </c>
    </row>
    <row r="41" spans="1:8" ht="12.75">
      <c r="A41" s="197"/>
      <c r="B41" s="205" t="s">
        <v>6</v>
      </c>
      <c r="C41" s="206" t="s">
        <v>275</v>
      </c>
      <c r="D41" s="193">
        <v>0</v>
      </c>
      <c r="E41" s="194">
        <v>2</v>
      </c>
      <c r="F41" s="195">
        <v>8</v>
      </c>
      <c r="G41" s="196">
        <f>G42+G43+G44</f>
        <v>1837916</v>
      </c>
      <c r="H41" s="196">
        <f>H42+H43+H44</f>
        <v>2291614</v>
      </c>
    </row>
    <row r="42" spans="1:8" ht="12.75">
      <c r="A42" s="190" t="s">
        <v>276</v>
      </c>
      <c r="B42" s="203" t="s">
        <v>18</v>
      </c>
      <c r="C42" s="216" t="s">
        <v>277</v>
      </c>
      <c r="D42" s="193">
        <v>0</v>
      </c>
      <c r="E42" s="194">
        <v>2</v>
      </c>
      <c r="F42" s="195">
        <v>9</v>
      </c>
      <c r="G42" s="196">
        <v>1860552</v>
      </c>
      <c r="H42" s="196">
        <v>2329842</v>
      </c>
    </row>
    <row r="43" spans="1:8" ht="12.75">
      <c r="A43" s="190" t="s">
        <v>278</v>
      </c>
      <c r="B43" s="203" t="s">
        <v>19</v>
      </c>
      <c r="C43" s="192" t="s">
        <v>279</v>
      </c>
      <c r="D43" s="193">
        <v>0</v>
      </c>
      <c r="E43" s="194">
        <v>3</v>
      </c>
      <c r="F43" s="195">
        <v>0</v>
      </c>
      <c r="G43" s="196">
        <v>0</v>
      </c>
      <c r="H43" s="196">
        <v>0</v>
      </c>
    </row>
    <row r="44" spans="1:9" ht="13.5" thickBot="1">
      <c r="A44" s="217" t="s">
        <v>280</v>
      </c>
      <c r="B44" s="218" t="s">
        <v>69</v>
      </c>
      <c r="C44" s="219" t="s">
        <v>281</v>
      </c>
      <c r="D44" s="220">
        <v>0</v>
      </c>
      <c r="E44" s="221">
        <v>3</v>
      </c>
      <c r="F44" s="222">
        <v>1</v>
      </c>
      <c r="G44" s="223">
        <v>-22636</v>
      </c>
      <c r="H44" s="223">
        <v>-38228</v>
      </c>
      <c r="I44" s="177">
        <v>1</v>
      </c>
    </row>
    <row r="45" spans="1:8" ht="13.5" thickBot="1">
      <c r="A45" s="224"/>
      <c r="B45" s="225"/>
      <c r="C45" s="226"/>
      <c r="D45" s="227"/>
      <c r="E45" s="227"/>
      <c r="F45" s="227"/>
      <c r="G45" s="228"/>
      <c r="H45" s="228"/>
    </row>
    <row r="46" spans="1:8" ht="12.75">
      <c r="A46" s="229"/>
      <c r="B46" s="230" t="s">
        <v>7</v>
      </c>
      <c r="C46" s="231" t="s">
        <v>282</v>
      </c>
      <c r="D46" s="232">
        <v>0</v>
      </c>
      <c r="E46" s="233">
        <v>3</v>
      </c>
      <c r="F46" s="234">
        <v>2</v>
      </c>
      <c r="G46" s="235">
        <v>88932</v>
      </c>
      <c r="H46" s="235">
        <v>438939</v>
      </c>
    </row>
    <row r="47" spans="1:8" ht="12.75">
      <c r="A47" s="190" t="s">
        <v>283</v>
      </c>
      <c r="B47" s="203" t="s">
        <v>20</v>
      </c>
      <c r="C47" s="192" t="s">
        <v>277</v>
      </c>
      <c r="D47" s="193">
        <v>0</v>
      </c>
      <c r="E47" s="194">
        <v>3</v>
      </c>
      <c r="F47" s="195">
        <v>3</v>
      </c>
      <c r="G47" s="196">
        <v>109019</v>
      </c>
      <c r="H47" s="196">
        <v>745992</v>
      </c>
    </row>
    <row r="48" spans="1:8" ht="12.75">
      <c r="A48" s="190" t="s">
        <v>284</v>
      </c>
      <c r="B48" s="203" t="s">
        <v>21</v>
      </c>
      <c r="C48" s="192" t="s">
        <v>279</v>
      </c>
      <c r="D48" s="193">
        <v>0</v>
      </c>
      <c r="E48" s="194">
        <v>3</v>
      </c>
      <c r="F48" s="195">
        <v>4</v>
      </c>
      <c r="G48" s="196">
        <v>0</v>
      </c>
      <c r="H48" s="196">
        <v>0</v>
      </c>
    </row>
    <row r="49" spans="1:8" ht="12.75">
      <c r="A49" s="190" t="s">
        <v>285</v>
      </c>
      <c r="B49" s="203" t="s">
        <v>22</v>
      </c>
      <c r="C49" s="192" t="s">
        <v>281</v>
      </c>
      <c r="D49" s="193">
        <v>0</v>
      </c>
      <c r="E49" s="194">
        <v>3</v>
      </c>
      <c r="F49" s="195">
        <v>5</v>
      </c>
      <c r="G49" s="196">
        <v>-20087</v>
      </c>
      <c r="H49" s="196">
        <v>-307053</v>
      </c>
    </row>
    <row r="50" spans="1:8" ht="12.75" customHeight="1">
      <c r="A50" s="197"/>
      <c r="B50" s="236" t="s">
        <v>286</v>
      </c>
      <c r="C50" s="199" t="s">
        <v>654</v>
      </c>
      <c r="D50" s="200">
        <v>0</v>
      </c>
      <c r="E50" s="201">
        <v>3</v>
      </c>
      <c r="F50" s="202">
        <v>6</v>
      </c>
      <c r="G50" s="196">
        <f>G51+G54</f>
        <v>0</v>
      </c>
      <c r="H50" s="196">
        <f>H51+H54</f>
        <v>0</v>
      </c>
    </row>
    <row r="51" spans="1:8" ht="12.75">
      <c r="A51" s="197"/>
      <c r="B51" s="203" t="s">
        <v>6</v>
      </c>
      <c r="C51" s="204" t="s">
        <v>287</v>
      </c>
      <c r="D51" s="193">
        <v>0</v>
      </c>
      <c r="E51" s="194">
        <v>3</v>
      </c>
      <c r="F51" s="195">
        <v>7</v>
      </c>
      <c r="G51" s="196">
        <v>0</v>
      </c>
      <c r="H51" s="196">
        <v>0</v>
      </c>
    </row>
    <row r="52" spans="1:8" ht="12.75">
      <c r="A52" s="190" t="s">
        <v>288</v>
      </c>
      <c r="B52" s="205" t="s">
        <v>289</v>
      </c>
      <c r="C52" s="204" t="s">
        <v>290</v>
      </c>
      <c r="D52" s="193">
        <v>0</v>
      </c>
      <c r="E52" s="194">
        <v>3</v>
      </c>
      <c r="F52" s="195">
        <v>8</v>
      </c>
      <c r="G52" s="196">
        <v>0</v>
      </c>
      <c r="H52" s="196">
        <v>0</v>
      </c>
    </row>
    <row r="53" spans="1:8" ht="12.75">
      <c r="A53" s="190" t="s">
        <v>291</v>
      </c>
      <c r="B53" s="205" t="s">
        <v>292</v>
      </c>
      <c r="C53" s="204" t="s">
        <v>281</v>
      </c>
      <c r="D53" s="193">
        <v>0</v>
      </c>
      <c r="E53" s="194">
        <v>3</v>
      </c>
      <c r="F53" s="195">
        <v>9</v>
      </c>
      <c r="G53" s="196">
        <v>0</v>
      </c>
      <c r="H53" s="196">
        <v>0</v>
      </c>
    </row>
    <row r="54" spans="1:9" s="237" customFormat="1" ht="11.25">
      <c r="A54" s="197"/>
      <c r="B54" s="203" t="s">
        <v>7</v>
      </c>
      <c r="C54" s="192" t="s">
        <v>655</v>
      </c>
      <c r="D54" s="193">
        <v>0</v>
      </c>
      <c r="E54" s="194">
        <v>4</v>
      </c>
      <c r="F54" s="195">
        <v>0</v>
      </c>
      <c r="G54" s="196">
        <f>G55+G56+G57</f>
        <v>0</v>
      </c>
      <c r="H54" s="196">
        <f>H55+H56+H57</f>
        <v>0</v>
      </c>
      <c r="I54" s="177"/>
    </row>
    <row r="55" spans="1:8" ht="18">
      <c r="A55" s="190" t="s">
        <v>293</v>
      </c>
      <c r="B55" s="203" t="s">
        <v>20</v>
      </c>
      <c r="C55" s="216" t="s">
        <v>277</v>
      </c>
      <c r="D55" s="193">
        <v>0</v>
      </c>
      <c r="E55" s="194">
        <v>4</v>
      </c>
      <c r="F55" s="195">
        <v>1</v>
      </c>
      <c r="G55" s="196">
        <v>0</v>
      </c>
      <c r="H55" s="196">
        <v>0</v>
      </c>
    </row>
    <row r="56" spans="1:8" ht="12.75">
      <c r="A56" s="190" t="s">
        <v>294</v>
      </c>
      <c r="B56" s="203" t="s">
        <v>21</v>
      </c>
      <c r="C56" s="192" t="s">
        <v>279</v>
      </c>
      <c r="D56" s="193">
        <v>0</v>
      </c>
      <c r="E56" s="194">
        <v>4</v>
      </c>
      <c r="F56" s="195">
        <v>2</v>
      </c>
      <c r="G56" s="196">
        <v>0</v>
      </c>
      <c r="H56" s="196">
        <v>0</v>
      </c>
    </row>
    <row r="57" spans="1:8" ht="12.75">
      <c r="A57" s="190" t="s">
        <v>295</v>
      </c>
      <c r="B57" s="203" t="s">
        <v>22</v>
      </c>
      <c r="C57" s="192" t="s">
        <v>281</v>
      </c>
      <c r="D57" s="193">
        <v>0</v>
      </c>
      <c r="E57" s="194">
        <v>4</v>
      </c>
      <c r="F57" s="195">
        <v>3</v>
      </c>
      <c r="G57" s="196">
        <v>0</v>
      </c>
      <c r="H57" s="196">
        <v>0</v>
      </c>
    </row>
    <row r="58" spans="1:9" s="238" customFormat="1" ht="24">
      <c r="A58" s="197"/>
      <c r="B58" s="198" t="s">
        <v>296</v>
      </c>
      <c r="C58" s="214" t="s">
        <v>656</v>
      </c>
      <c r="D58" s="200">
        <v>0</v>
      </c>
      <c r="E58" s="201">
        <v>4</v>
      </c>
      <c r="F58" s="202">
        <v>4</v>
      </c>
      <c r="G58" s="196">
        <f>G59+G60+G61</f>
        <v>0</v>
      </c>
      <c r="H58" s="196">
        <f>H59+H60+H61</f>
        <v>0</v>
      </c>
      <c r="I58" s="189"/>
    </row>
    <row r="59" spans="1:8" ht="12.75">
      <c r="A59" s="190" t="s">
        <v>297</v>
      </c>
      <c r="B59" s="203" t="s">
        <v>6</v>
      </c>
      <c r="C59" s="192" t="s">
        <v>277</v>
      </c>
      <c r="D59" s="193">
        <v>0</v>
      </c>
      <c r="E59" s="194">
        <v>4</v>
      </c>
      <c r="F59" s="195">
        <v>5</v>
      </c>
      <c r="G59" s="196">
        <v>0</v>
      </c>
      <c r="H59" s="196">
        <v>0</v>
      </c>
    </row>
    <row r="60" spans="1:8" ht="12.75">
      <c r="A60" s="190" t="s">
        <v>298</v>
      </c>
      <c r="B60" s="203" t="s">
        <v>7</v>
      </c>
      <c r="C60" s="192" t="s">
        <v>279</v>
      </c>
      <c r="D60" s="193">
        <v>0</v>
      </c>
      <c r="E60" s="194">
        <v>4</v>
      </c>
      <c r="F60" s="195">
        <v>6</v>
      </c>
      <c r="G60" s="196">
        <v>0</v>
      </c>
      <c r="H60" s="196">
        <v>0</v>
      </c>
    </row>
    <row r="61" spans="1:8" ht="12.75">
      <c r="A61" s="190" t="s">
        <v>299</v>
      </c>
      <c r="B61" s="203" t="s">
        <v>11</v>
      </c>
      <c r="C61" s="192" t="s">
        <v>281</v>
      </c>
      <c r="D61" s="193">
        <v>0</v>
      </c>
      <c r="E61" s="194">
        <v>4</v>
      </c>
      <c r="F61" s="195">
        <v>7</v>
      </c>
      <c r="G61" s="196">
        <v>0</v>
      </c>
      <c r="H61" s="196">
        <v>0</v>
      </c>
    </row>
    <row r="62" spans="1:8" ht="12.75" customHeight="1">
      <c r="A62" s="197"/>
      <c r="B62" s="198" t="s">
        <v>300</v>
      </c>
      <c r="C62" s="214" t="s">
        <v>657</v>
      </c>
      <c r="D62" s="200">
        <v>0</v>
      </c>
      <c r="E62" s="201">
        <v>4</v>
      </c>
      <c r="F62" s="202">
        <v>8</v>
      </c>
      <c r="G62" s="196">
        <f>G63+G64</f>
        <v>0</v>
      </c>
      <c r="H62" s="251">
        <v>84538</v>
      </c>
    </row>
    <row r="63" spans="1:8" ht="12.75">
      <c r="A63" s="190" t="s">
        <v>301</v>
      </c>
      <c r="B63" s="203" t="s">
        <v>6</v>
      </c>
      <c r="C63" s="204" t="s">
        <v>302</v>
      </c>
      <c r="D63" s="193">
        <v>0</v>
      </c>
      <c r="E63" s="194">
        <v>4</v>
      </c>
      <c r="F63" s="195">
        <v>9</v>
      </c>
      <c r="G63" s="196">
        <v>0</v>
      </c>
      <c r="H63" s="196">
        <v>0</v>
      </c>
    </row>
    <row r="64" spans="1:8" ht="12.75">
      <c r="A64" s="190" t="s">
        <v>303</v>
      </c>
      <c r="B64" s="203" t="s">
        <v>7</v>
      </c>
      <c r="C64" s="204" t="s">
        <v>304</v>
      </c>
      <c r="D64" s="193">
        <v>0</v>
      </c>
      <c r="E64" s="194">
        <v>5</v>
      </c>
      <c r="F64" s="195">
        <v>0</v>
      </c>
      <c r="G64" s="196"/>
      <c r="H64" s="196"/>
    </row>
    <row r="65" spans="1:8" ht="13.5">
      <c r="A65" s="197"/>
      <c r="B65" s="198" t="s">
        <v>305</v>
      </c>
      <c r="C65" s="239" t="s">
        <v>658</v>
      </c>
      <c r="D65" s="200">
        <v>0</v>
      </c>
      <c r="E65" s="201">
        <v>5</v>
      </c>
      <c r="F65" s="202">
        <v>1</v>
      </c>
      <c r="G65" s="196">
        <f>G66+G70</f>
        <v>2613210</v>
      </c>
      <c r="H65" s="196">
        <f>H66+H70</f>
        <v>3218128</v>
      </c>
    </row>
    <row r="66" spans="1:8" ht="12.75">
      <c r="A66" s="197"/>
      <c r="B66" s="205" t="s">
        <v>6</v>
      </c>
      <c r="C66" s="204" t="s">
        <v>306</v>
      </c>
      <c r="D66" s="193">
        <v>0</v>
      </c>
      <c r="E66" s="194">
        <v>5</v>
      </c>
      <c r="F66" s="195">
        <v>2</v>
      </c>
      <c r="G66" s="196">
        <f>G67+G68+G69</f>
        <v>1290916</v>
      </c>
      <c r="H66" s="196">
        <f>H67+H68+H69</f>
        <v>1820125</v>
      </c>
    </row>
    <row r="67" spans="1:8" ht="12.75">
      <c r="A67" s="190" t="s">
        <v>307</v>
      </c>
      <c r="B67" s="203" t="s">
        <v>18</v>
      </c>
      <c r="C67" s="204" t="s">
        <v>308</v>
      </c>
      <c r="D67" s="193">
        <v>0</v>
      </c>
      <c r="E67" s="194">
        <v>5</v>
      </c>
      <c r="F67" s="195">
        <v>3</v>
      </c>
      <c r="G67" s="196">
        <v>79383</v>
      </c>
      <c r="H67" s="196">
        <v>376907</v>
      </c>
    </row>
    <row r="68" spans="1:8" ht="27">
      <c r="A68" s="190" t="s">
        <v>309</v>
      </c>
      <c r="B68" s="203" t="s">
        <v>19</v>
      </c>
      <c r="C68" s="240" t="s">
        <v>310</v>
      </c>
      <c r="D68" s="193">
        <v>0</v>
      </c>
      <c r="E68" s="194">
        <v>5</v>
      </c>
      <c r="F68" s="195">
        <v>4</v>
      </c>
      <c r="G68" s="196">
        <v>1205949</v>
      </c>
      <c r="H68" s="196">
        <v>1716168</v>
      </c>
    </row>
    <row r="69" spans="1:8" ht="12.75">
      <c r="A69" s="190" t="s">
        <v>311</v>
      </c>
      <c r="B69" s="203" t="s">
        <v>69</v>
      </c>
      <c r="C69" s="204" t="s">
        <v>312</v>
      </c>
      <c r="D69" s="193">
        <v>0</v>
      </c>
      <c r="E69" s="194">
        <v>5</v>
      </c>
      <c r="F69" s="195">
        <v>5</v>
      </c>
      <c r="G69" s="196">
        <v>5584</v>
      </c>
      <c r="H69" s="196">
        <v>-272950</v>
      </c>
    </row>
    <row r="70" spans="1:8" ht="12.75">
      <c r="A70" s="197"/>
      <c r="B70" s="203" t="s">
        <v>7</v>
      </c>
      <c r="C70" s="204" t="s">
        <v>313</v>
      </c>
      <c r="D70" s="193">
        <v>0</v>
      </c>
      <c r="E70" s="194">
        <v>5</v>
      </c>
      <c r="F70" s="195">
        <v>6</v>
      </c>
      <c r="G70" s="196">
        <f>G71+G72+G73</f>
        <v>1322294</v>
      </c>
      <c r="H70" s="196">
        <f>H71+H72+H73</f>
        <v>1398003</v>
      </c>
    </row>
    <row r="71" spans="1:8" ht="12.75">
      <c r="A71" s="190" t="s">
        <v>314</v>
      </c>
      <c r="B71" s="203" t="s">
        <v>20</v>
      </c>
      <c r="C71" s="240" t="s">
        <v>315</v>
      </c>
      <c r="D71" s="193">
        <v>0</v>
      </c>
      <c r="E71" s="194">
        <v>5</v>
      </c>
      <c r="F71" s="195">
        <v>7</v>
      </c>
      <c r="G71" s="196">
        <v>115009</v>
      </c>
      <c r="H71" s="196">
        <v>126077</v>
      </c>
    </row>
    <row r="72" spans="1:8" ht="12.75">
      <c r="A72" s="190" t="s">
        <v>316</v>
      </c>
      <c r="B72" s="203" t="s">
        <v>21</v>
      </c>
      <c r="C72" s="204" t="s">
        <v>317</v>
      </c>
      <c r="D72" s="193">
        <v>0</v>
      </c>
      <c r="E72" s="194">
        <v>5</v>
      </c>
      <c r="F72" s="195">
        <v>8</v>
      </c>
      <c r="G72" s="196">
        <v>324601</v>
      </c>
      <c r="H72" s="196">
        <v>323455</v>
      </c>
    </row>
    <row r="73" spans="1:8" ht="18">
      <c r="A73" s="190" t="s">
        <v>318</v>
      </c>
      <c r="B73" s="203" t="s">
        <v>22</v>
      </c>
      <c r="C73" s="240" t="s">
        <v>319</v>
      </c>
      <c r="D73" s="193">
        <v>0</v>
      </c>
      <c r="E73" s="194">
        <v>5</v>
      </c>
      <c r="F73" s="195">
        <v>9</v>
      </c>
      <c r="G73" s="196">
        <v>882684</v>
      </c>
      <c r="H73" s="196">
        <v>948471</v>
      </c>
    </row>
    <row r="74" spans="1:8" ht="13.5">
      <c r="A74" s="197"/>
      <c r="B74" s="198" t="s">
        <v>320</v>
      </c>
      <c r="C74" s="239" t="s">
        <v>659</v>
      </c>
      <c r="D74" s="200">
        <v>0</v>
      </c>
      <c r="E74" s="201">
        <v>6</v>
      </c>
      <c r="F74" s="202">
        <v>0</v>
      </c>
      <c r="G74" s="196">
        <f>G75+G76+G77+G78+G79+G80</f>
        <v>0</v>
      </c>
      <c r="H74" s="196">
        <f>H75+H76+H77+H78+H79+H80</f>
        <v>0</v>
      </c>
    </row>
    <row r="75" spans="1:8" ht="12.75">
      <c r="A75" s="190" t="s">
        <v>321</v>
      </c>
      <c r="B75" s="203" t="s">
        <v>6</v>
      </c>
      <c r="C75" s="192" t="s">
        <v>322</v>
      </c>
      <c r="D75" s="193">
        <v>0</v>
      </c>
      <c r="E75" s="194">
        <v>6</v>
      </c>
      <c r="F75" s="195">
        <v>1</v>
      </c>
      <c r="G75" s="196">
        <v>0</v>
      </c>
      <c r="H75" s="196">
        <v>0</v>
      </c>
    </row>
    <row r="76" spans="1:8" ht="12.75">
      <c r="A76" s="190" t="s">
        <v>323</v>
      </c>
      <c r="B76" s="203" t="s">
        <v>7</v>
      </c>
      <c r="C76" s="206" t="s">
        <v>324</v>
      </c>
      <c r="D76" s="193">
        <v>0</v>
      </c>
      <c r="E76" s="194">
        <v>6</v>
      </c>
      <c r="F76" s="195">
        <v>2</v>
      </c>
      <c r="G76" s="196">
        <v>0</v>
      </c>
      <c r="H76" s="196">
        <v>0</v>
      </c>
    </row>
    <row r="77" spans="1:8" ht="12.75">
      <c r="A77" s="190" t="s">
        <v>325</v>
      </c>
      <c r="B77" s="203" t="s">
        <v>11</v>
      </c>
      <c r="C77" s="204" t="s">
        <v>326</v>
      </c>
      <c r="D77" s="193">
        <v>0</v>
      </c>
      <c r="E77" s="194">
        <v>6</v>
      </c>
      <c r="F77" s="195">
        <v>3</v>
      </c>
      <c r="G77" s="196">
        <v>0</v>
      </c>
      <c r="H77" s="196">
        <v>0</v>
      </c>
    </row>
    <row r="78" spans="1:8" ht="12.75">
      <c r="A78" s="190" t="s">
        <v>327</v>
      </c>
      <c r="B78" s="203" t="s">
        <v>28</v>
      </c>
      <c r="C78" s="204" t="s">
        <v>328</v>
      </c>
      <c r="D78" s="193">
        <v>0</v>
      </c>
      <c r="E78" s="194">
        <v>6</v>
      </c>
      <c r="F78" s="195">
        <v>4</v>
      </c>
      <c r="G78" s="196">
        <v>0</v>
      </c>
      <c r="H78" s="196">
        <v>0</v>
      </c>
    </row>
    <row r="79" spans="1:8" ht="12.75">
      <c r="A79" s="190" t="s">
        <v>329</v>
      </c>
      <c r="B79" s="203" t="s">
        <v>52</v>
      </c>
      <c r="C79" s="206" t="s">
        <v>330</v>
      </c>
      <c r="D79" s="193">
        <v>0</v>
      </c>
      <c r="E79" s="194">
        <v>6</v>
      </c>
      <c r="F79" s="195">
        <v>5</v>
      </c>
      <c r="G79" s="196">
        <v>0</v>
      </c>
      <c r="H79" s="196">
        <v>0</v>
      </c>
    </row>
    <row r="80" spans="1:8" ht="12.75">
      <c r="A80" s="190" t="s">
        <v>331</v>
      </c>
      <c r="B80" s="203" t="s">
        <v>53</v>
      </c>
      <c r="C80" s="241" t="s">
        <v>332</v>
      </c>
      <c r="D80" s="193">
        <v>0</v>
      </c>
      <c r="E80" s="194">
        <v>6</v>
      </c>
      <c r="F80" s="195">
        <v>6</v>
      </c>
      <c r="G80" s="196">
        <v>0</v>
      </c>
      <c r="H80" s="196">
        <v>0</v>
      </c>
    </row>
    <row r="81" spans="1:8" ht="13.5">
      <c r="A81" s="197"/>
      <c r="B81" s="198" t="s">
        <v>333</v>
      </c>
      <c r="C81" s="239" t="s">
        <v>660</v>
      </c>
      <c r="D81" s="200">
        <v>0</v>
      </c>
      <c r="E81" s="201">
        <v>6</v>
      </c>
      <c r="F81" s="202">
        <v>7</v>
      </c>
      <c r="G81" s="196">
        <f>G82+G83</f>
        <v>37051</v>
      </c>
      <c r="H81" s="196">
        <f>H82+H83</f>
        <v>99183</v>
      </c>
    </row>
    <row r="82" spans="1:8" ht="12.75">
      <c r="A82" s="190" t="s">
        <v>334</v>
      </c>
      <c r="B82" s="203" t="s">
        <v>6</v>
      </c>
      <c r="C82" s="206" t="s">
        <v>335</v>
      </c>
      <c r="D82" s="193">
        <v>0</v>
      </c>
      <c r="E82" s="194">
        <v>6</v>
      </c>
      <c r="F82" s="195">
        <v>8</v>
      </c>
      <c r="G82" s="196">
        <v>0</v>
      </c>
      <c r="H82" s="196">
        <v>12545</v>
      </c>
    </row>
    <row r="83" spans="1:8" ht="18.75" thickBot="1">
      <c r="A83" s="217" t="s">
        <v>336</v>
      </c>
      <c r="B83" s="218" t="s">
        <v>7</v>
      </c>
      <c r="C83" s="242" t="s">
        <v>337</v>
      </c>
      <c r="D83" s="220">
        <v>0</v>
      </c>
      <c r="E83" s="221">
        <v>6</v>
      </c>
      <c r="F83" s="222">
        <v>9</v>
      </c>
      <c r="G83" s="223">
        <v>37051</v>
      </c>
      <c r="H83" s="223">
        <v>86638</v>
      </c>
    </row>
    <row r="84" spans="1:9" ht="12.75">
      <c r="A84" s="243"/>
      <c r="B84" s="244"/>
      <c r="C84" s="245"/>
      <c r="D84" s="246"/>
      <c r="E84" s="246"/>
      <c r="F84" s="246"/>
      <c r="G84" s="247"/>
      <c r="H84" s="247"/>
      <c r="I84" s="177" t="s">
        <v>7</v>
      </c>
    </row>
    <row r="85" spans="1:8" ht="13.5" thickBot="1">
      <c r="A85" s="224"/>
      <c r="B85" s="225"/>
      <c r="C85" s="248"/>
      <c r="D85" s="227"/>
      <c r="E85" s="227"/>
      <c r="F85" s="227"/>
      <c r="G85" s="228"/>
      <c r="H85" s="228"/>
    </row>
    <row r="86" spans="1:8" ht="13.5">
      <c r="A86" s="229">
        <v>467.4581</v>
      </c>
      <c r="B86" s="249" t="s">
        <v>338</v>
      </c>
      <c r="C86" s="250" t="s">
        <v>339</v>
      </c>
      <c r="D86" s="185">
        <v>0</v>
      </c>
      <c r="E86" s="186">
        <v>7</v>
      </c>
      <c r="F86" s="187">
        <v>0</v>
      </c>
      <c r="G86" s="235">
        <v>0</v>
      </c>
      <c r="H86" s="235">
        <v>0</v>
      </c>
    </row>
    <row r="87" spans="1:8" ht="27" customHeight="1">
      <c r="A87" s="197" t="s">
        <v>340</v>
      </c>
      <c r="B87" s="198" t="s">
        <v>341</v>
      </c>
      <c r="C87" s="239" t="s">
        <v>661</v>
      </c>
      <c r="D87" s="200">
        <v>0</v>
      </c>
      <c r="E87" s="201">
        <v>7</v>
      </c>
      <c r="F87" s="202">
        <v>1</v>
      </c>
      <c r="G87" s="251">
        <f>G14+G23+G37+G38+G39-G40-G50-G58-G62-G65-G74-G81-G86</f>
        <v>150087</v>
      </c>
      <c r="H87" s="251">
        <v>84252</v>
      </c>
    </row>
    <row r="88" spans="1:8" ht="13.5">
      <c r="A88" s="197"/>
      <c r="B88" s="198" t="s">
        <v>342</v>
      </c>
      <c r="C88" s="214" t="s">
        <v>662</v>
      </c>
      <c r="D88" s="200">
        <v>0</v>
      </c>
      <c r="E88" s="201">
        <v>7</v>
      </c>
      <c r="F88" s="202">
        <v>2</v>
      </c>
      <c r="G88" s="251">
        <f>G89+G90</f>
        <v>15009</v>
      </c>
      <c r="H88" s="251">
        <f>H89+H90</f>
        <v>8425</v>
      </c>
    </row>
    <row r="89" spans="1:8" ht="12.75">
      <c r="A89" s="190" t="s">
        <v>343</v>
      </c>
      <c r="B89" s="203" t="s">
        <v>6</v>
      </c>
      <c r="C89" s="206" t="s">
        <v>344</v>
      </c>
      <c r="D89" s="193">
        <v>0</v>
      </c>
      <c r="E89" s="194">
        <v>7</v>
      </c>
      <c r="F89" s="195">
        <v>3</v>
      </c>
      <c r="G89" s="196">
        <v>15009</v>
      </c>
      <c r="H89" s="196">
        <v>8425</v>
      </c>
    </row>
    <row r="90" spans="1:8" ht="12.75">
      <c r="A90" s="197"/>
      <c r="B90" s="205" t="s">
        <v>7</v>
      </c>
      <c r="C90" s="206" t="s">
        <v>345</v>
      </c>
      <c r="D90" s="193">
        <v>0</v>
      </c>
      <c r="E90" s="194">
        <v>7</v>
      </c>
      <c r="F90" s="195">
        <v>4</v>
      </c>
      <c r="G90" s="196">
        <v>0</v>
      </c>
      <c r="H90" s="196">
        <v>0</v>
      </c>
    </row>
    <row r="91" spans="1:8" ht="14.25" thickBot="1">
      <c r="A91" s="252" t="s">
        <v>346</v>
      </c>
      <c r="B91" s="253" t="s">
        <v>347</v>
      </c>
      <c r="C91" s="254" t="s">
        <v>668</v>
      </c>
      <c r="D91" s="255">
        <v>0</v>
      </c>
      <c r="E91" s="256">
        <v>7</v>
      </c>
      <c r="F91" s="257">
        <v>5</v>
      </c>
      <c r="G91" s="258">
        <f>G87-G88</f>
        <v>135078</v>
      </c>
      <c r="H91" s="258">
        <v>75827</v>
      </c>
    </row>
    <row r="92" spans="1:8" ht="13.5">
      <c r="A92" s="259" t="s">
        <v>348</v>
      </c>
      <c r="B92" s="260" t="s">
        <v>349</v>
      </c>
      <c r="C92" s="261" t="s">
        <v>350</v>
      </c>
      <c r="D92" s="183">
        <v>0</v>
      </c>
      <c r="E92" s="262">
        <v>7</v>
      </c>
      <c r="F92" s="263">
        <v>6</v>
      </c>
      <c r="G92" s="264"/>
      <c r="H92" s="264"/>
    </row>
    <row r="93" spans="1:8" ht="19.5">
      <c r="A93" s="265"/>
      <c r="B93" s="342" t="s">
        <v>351</v>
      </c>
      <c r="C93" s="267" t="s">
        <v>663</v>
      </c>
      <c r="D93" s="268">
        <v>0</v>
      </c>
      <c r="E93" s="269">
        <v>7</v>
      </c>
      <c r="F93" s="270">
        <v>7</v>
      </c>
      <c r="G93" s="343">
        <f>G91+G92</f>
        <v>135078</v>
      </c>
      <c r="H93" s="343">
        <f>H91+H92</f>
        <v>75827</v>
      </c>
    </row>
    <row r="94" spans="1:9" s="67" customFormat="1" ht="14.25">
      <c r="A94" s="265"/>
      <c r="B94" s="266" t="s">
        <v>352</v>
      </c>
      <c r="C94" s="267" t="s">
        <v>664</v>
      </c>
      <c r="D94" s="268">
        <v>0</v>
      </c>
      <c r="E94" s="269">
        <v>7</v>
      </c>
      <c r="F94" s="270">
        <v>8</v>
      </c>
      <c r="G94" s="272">
        <f>G95+G96+G97+G98+G99+G100</f>
        <v>0</v>
      </c>
      <c r="H94" s="272">
        <f>H95+H96+H97+H98+H99+H100</f>
        <v>0</v>
      </c>
      <c r="I94" s="189"/>
    </row>
    <row r="95" spans="1:8" ht="12.75">
      <c r="A95" s="265"/>
      <c r="B95" s="273" t="s">
        <v>6</v>
      </c>
      <c r="C95" s="274" t="s">
        <v>353</v>
      </c>
      <c r="D95" s="268">
        <v>0</v>
      </c>
      <c r="E95" s="269">
        <v>7</v>
      </c>
      <c r="F95" s="270">
        <v>9</v>
      </c>
      <c r="G95" s="271">
        <v>0</v>
      </c>
      <c r="H95" s="271">
        <v>0</v>
      </c>
    </row>
    <row r="96" spans="1:8" ht="12.75">
      <c r="A96" s="265"/>
      <c r="B96" s="275" t="s">
        <v>7</v>
      </c>
      <c r="C96" s="274" t="s">
        <v>354</v>
      </c>
      <c r="D96" s="268">
        <v>0</v>
      </c>
      <c r="E96" s="269">
        <v>8</v>
      </c>
      <c r="F96" s="270">
        <v>0</v>
      </c>
      <c r="G96" s="271">
        <v>0</v>
      </c>
      <c r="H96" s="271">
        <v>0</v>
      </c>
    </row>
    <row r="97" spans="1:8" ht="12.75">
      <c r="A97" s="265"/>
      <c r="B97" s="275" t="s">
        <v>11</v>
      </c>
      <c r="C97" s="274" t="s">
        <v>355</v>
      </c>
      <c r="D97" s="268">
        <v>0</v>
      </c>
      <c r="E97" s="269">
        <v>8</v>
      </c>
      <c r="F97" s="270">
        <v>1</v>
      </c>
      <c r="G97" s="271">
        <v>0</v>
      </c>
      <c r="H97" s="271">
        <v>0</v>
      </c>
    </row>
    <row r="98" spans="1:8" ht="12.75">
      <c r="A98" s="265"/>
      <c r="B98" s="275" t="s">
        <v>28</v>
      </c>
      <c r="C98" s="274" t="s">
        <v>356</v>
      </c>
      <c r="D98" s="268">
        <v>0</v>
      </c>
      <c r="E98" s="269">
        <v>8</v>
      </c>
      <c r="F98" s="270">
        <v>2</v>
      </c>
      <c r="G98" s="271">
        <v>0</v>
      </c>
      <c r="H98" s="271">
        <v>0</v>
      </c>
    </row>
    <row r="99" spans="1:8" ht="12.75">
      <c r="A99" s="265"/>
      <c r="B99" s="275" t="s">
        <v>52</v>
      </c>
      <c r="C99" s="274" t="s">
        <v>357</v>
      </c>
      <c r="D99" s="268">
        <v>0</v>
      </c>
      <c r="E99" s="269">
        <v>8</v>
      </c>
      <c r="F99" s="270">
        <v>3</v>
      </c>
      <c r="G99" s="271">
        <v>0</v>
      </c>
      <c r="H99" s="271">
        <v>0</v>
      </c>
    </row>
    <row r="100" spans="1:8" ht="12.75">
      <c r="A100" s="265"/>
      <c r="B100" s="276" t="s">
        <v>53</v>
      </c>
      <c r="C100" s="274" t="s">
        <v>358</v>
      </c>
      <c r="D100" s="268">
        <v>0</v>
      </c>
      <c r="E100" s="269">
        <v>8</v>
      </c>
      <c r="F100" s="270">
        <v>4</v>
      </c>
      <c r="G100" s="271">
        <v>0</v>
      </c>
      <c r="H100" s="271">
        <v>0</v>
      </c>
    </row>
    <row r="101" spans="1:9" s="67" customFormat="1" ht="14.25">
      <c r="A101" s="265"/>
      <c r="B101" s="266" t="s">
        <v>359</v>
      </c>
      <c r="C101" s="267" t="s">
        <v>360</v>
      </c>
      <c r="D101" s="268">
        <v>0</v>
      </c>
      <c r="E101" s="269">
        <v>8</v>
      </c>
      <c r="F101" s="270">
        <v>5</v>
      </c>
      <c r="G101" s="272">
        <v>0</v>
      </c>
      <c r="H101" s="272">
        <v>0</v>
      </c>
      <c r="I101" s="189"/>
    </row>
    <row r="102" spans="1:9" s="67" customFormat="1" ht="14.25">
      <c r="A102" s="265"/>
      <c r="B102" s="266" t="s">
        <v>361</v>
      </c>
      <c r="C102" s="267" t="s">
        <v>665</v>
      </c>
      <c r="D102" s="268">
        <v>0</v>
      </c>
      <c r="E102" s="269">
        <v>8</v>
      </c>
      <c r="F102" s="270">
        <v>6</v>
      </c>
      <c r="G102" s="272">
        <f>G94+G101</f>
        <v>0</v>
      </c>
      <c r="H102" s="272">
        <f>H94+H101</f>
        <v>0</v>
      </c>
      <c r="I102" s="189"/>
    </row>
    <row r="103" spans="1:9" s="67" customFormat="1" ht="15" thickBot="1">
      <c r="A103" s="277"/>
      <c r="B103" s="278" t="s">
        <v>362</v>
      </c>
      <c r="C103" s="279" t="s">
        <v>666</v>
      </c>
      <c r="D103" s="253">
        <v>0</v>
      </c>
      <c r="E103" s="280">
        <v>8</v>
      </c>
      <c r="F103" s="281">
        <v>7</v>
      </c>
      <c r="G103" s="282">
        <f>G93+G102</f>
        <v>135078</v>
      </c>
      <c r="H103" s="282">
        <f>H93+H102</f>
        <v>75827</v>
      </c>
      <c r="I103" s="189"/>
    </row>
    <row r="104" spans="5:8" ht="13.5" thickBot="1">
      <c r="E104" s="171"/>
      <c r="F104" s="171"/>
      <c r="G104" s="283"/>
      <c r="H104" s="283"/>
    </row>
    <row r="105" spans="1:8" ht="13.5">
      <c r="A105" s="284"/>
      <c r="B105" s="285"/>
      <c r="C105" s="286" t="s">
        <v>363</v>
      </c>
      <c r="D105" s="183">
        <v>0</v>
      </c>
      <c r="E105" s="262">
        <v>8</v>
      </c>
      <c r="F105" s="263">
        <v>8</v>
      </c>
      <c r="G105" s="287">
        <v>0</v>
      </c>
      <c r="H105" s="287">
        <v>0</v>
      </c>
    </row>
    <row r="106" spans="1:8" ht="13.5">
      <c r="A106" s="265"/>
      <c r="B106" s="266" t="s">
        <v>364</v>
      </c>
      <c r="C106" s="288" t="s">
        <v>365</v>
      </c>
      <c r="D106" s="268">
        <v>0</v>
      </c>
      <c r="E106" s="269">
        <v>8</v>
      </c>
      <c r="F106" s="270">
        <v>9</v>
      </c>
      <c r="G106" s="289">
        <v>0</v>
      </c>
      <c r="H106" s="289">
        <v>0</v>
      </c>
    </row>
    <row r="107" spans="1:8" ht="14.25" thickBot="1">
      <c r="A107" s="290"/>
      <c r="B107" s="291" t="s">
        <v>366</v>
      </c>
      <c r="C107" s="292" t="s">
        <v>367</v>
      </c>
      <c r="D107" s="253">
        <v>0</v>
      </c>
      <c r="E107" s="280">
        <v>9</v>
      </c>
      <c r="F107" s="281">
        <v>0</v>
      </c>
      <c r="G107" s="293">
        <v>0</v>
      </c>
      <c r="H107" s="293">
        <v>0</v>
      </c>
    </row>
    <row r="108" spans="1:8" ht="14.25" thickBot="1">
      <c r="A108" s="141"/>
      <c r="B108" s="294"/>
      <c r="C108" s="295" t="s">
        <v>368</v>
      </c>
      <c r="D108" s="181">
        <v>0</v>
      </c>
      <c r="E108" s="296">
        <v>9</v>
      </c>
      <c r="F108" s="297">
        <v>1</v>
      </c>
      <c r="G108" s="298">
        <v>0</v>
      </c>
      <c r="H108" s="298">
        <v>0</v>
      </c>
    </row>
    <row r="109" spans="2:8" ht="14.25" thickBot="1">
      <c r="B109" s="299"/>
      <c r="C109" s="300"/>
      <c r="E109" s="171"/>
      <c r="F109" s="171"/>
      <c r="G109" s="283"/>
      <c r="H109" s="283"/>
    </row>
    <row r="110" spans="1:8" ht="13.5">
      <c r="A110" s="284"/>
      <c r="B110" s="285"/>
      <c r="C110" s="286" t="s">
        <v>369</v>
      </c>
      <c r="D110" s="183">
        <v>0</v>
      </c>
      <c r="E110" s="262">
        <v>9</v>
      </c>
      <c r="F110" s="263">
        <v>2</v>
      </c>
      <c r="G110" s="287">
        <v>0</v>
      </c>
      <c r="H110" s="287">
        <v>0</v>
      </c>
    </row>
    <row r="111" spans="1:8" ht="13.5">
      <c r="A111" s="265"/>
      <c r="B111" s="266" t="s">
        <v>364</v>
      </c>
      <c r="C111" s="288" t="s">
        <v>365</v>
      </c>
      <c r="D111" s="268">
        <v>0</v>
      </c>
      <c r="E111" s="269">
        <v>9</v>
      </c>
      <c r="F111" s="270">
        <v>3</v>
      </c>
      <c r="G111" s="289">
        <v>0</v>
      </c>
      <c r="H111" s="289">
        <v>0</v>
      </c>
    </row>
    <row r="112" spans="1:8" ht="14.25" thickBot="1">
      <c r="A112" s="290"/>
      <c r="B112" s="291" t="s">
        <v>366</v>
      </c>
      <c r="C112" s="292" t="s">
        <v>367</v>
      </c>
      <c r="D112" s="253">
        <v>0</v>
      </c>
      <c r="E112" s="280">
        <v>9</v>
      </c>
      <c r="F112" s="281">
        <v>4</v>
      </c>
      <c r="G112" s="293">
        <v>0</v>
      </c>
      <c r="H112" s="293">
        <v>0</v>
      </c>
    </row>
    <row r="113" spans="1:8" ht="14.25" thickBot="1">
      <c r="A113" s="141"/>
      <c r="B113" s="294"/>
      <c r="C113" s="295" t="s">
        <v>368</v>
      </c>
      <c r="D113" s="181">
        <v>0</v>
      </c>
      <c r="E113" s="296">
        <v>9</v>
      </c>
      <c r="F113" s="297">
        <v>5</v>
      </c>
      <c r="G113" s="298">
        <v>0</v>
      </c>
      <c r="H113" s="298">
        <v>0</v>
      </c>
    </row>
    <row r="114" spans="1:8" ht="13.5">
      <c r="A114" s="68"/>
      <c r="B114" s="299"/>
      <c r="C114" s="300"/>
      <c r="D114" s="68"/>
      <c r="E114" s="162"/>
      <c r="F114" s="162"/>
      <c r="G114" s="162"/>
      <c r="H114" s="162"/>
    </row>
    <row r="115" spans="1:8" ht="13.5">
      <c r="A115" s="68"/>
      <c r="B115" s="299"/>
      <c r="C115" s="300"/>
      <c r="D115" s="68"/>
      <c r="E115" s="162"/>
      <c r="F115" s="162"/>
      <c r="G115" s="301"/>
      <c r="H115" s="301"/>
    </row>
    <row r="116" spans="1:8" ht="13.5">
      <c r="A116" s="68"/>
      <c r="B116" s="299"/>
      <c r="C116" s="300"/>
      <c r="D116" s="68"/>
      <c r="E116" s="162"/>
      <c r="F116" s="162"/>
      <c r="G116" s="162"/>
      <c r="H116" s="301"/>
    </row>
    <row r="117" spans="1:8" ht="13.5">
      <c r="A117" s="68"/>
      <c r="B117" s="299"/>
      <c r="C117" s="300"/>
      <c r="D117" s="68"/>
      <c r="E117" s="162"/>
      <c r="F117" s="162"/>
      <c r="G117" s="162"/>
      <c r="H117" s="301"/>
    </row>
    <row r="118" spans="1:8" ht="13.5">
      <c r="A118" s="68"/>
      <c r="B118" s="299"/>
      <c r="C118" s="300"/>
      <c r="D118" s="68"/>
      <c r="E118" s="162"/>
      <c r="F118" s="162"/>
      <c r="G118" s="162"/>
      <c r="H118" s="162"/>
    </row>
    <row r="119" spans="1:8" ht="13.5">
      <c r="A119" s="68"/>
      <c r="B119" s="299"/>
      <c r="C119" s="300"/>
      <c r="D119" s="68"/>
      <c r="E119" s="162"/>
      <c r="F119" s="162"/>
      <c r="G119" s="162"/>
      <c r="H119" s="162"/>
    </row>
    <row r="120" spans="1:8" ht="13.5">
      <c r="A120" s="68"/>
      <c r="B120" s="299"/>
      <c r="C120" s="300"/>
      <c r="D120" s="68"/>
      <c r="E120" s="162"/>
      <c r="F120" s="162"/>
      <c r="G120" s="162"/>
      <c r="H120" s="162"/>
    </row>
    <row r="121" spans="1:8" ht="13.5">
      <c r="A121" s="68"/>
      <c r="B121" s="299"/>
      <c r="C121" s="300"/>
      <c r="D121" s="68"/>
      <c r="E121" s="162"/>
      <c r="F121" s="162"/>
      <c r="G121" s="162"/>
      <c r="H121" s="162"/>
    </row>
    <row r="122" spans="1:8" ht="12" customHeight="1">
      <c r="A122" s="68"/>
      <c r="B122" s="299"/>
      <c r="C122" s="300"/>
      <c r="D122" s="68"/>
      <c r="E122" s="162"/>
      <c r="F122" s="162"/>
      <c r="G122" s="162"/>
      <c r="H122" s="162"/>
    </row>
    <row r="123" spans="2:9" ht="13.5">
      <c r="B123" s="299"/>
      <c r="C123" s="300"/>
      <c r="E123" s="171"/>
      <c r="F123" s="171"/>
      <c r="G123" s="171"/>
      <c r="H123" s="171"/>
      <c r="I123" s="177" t="s">
        <v>11</v>
      </c>
    </row>
    <row r="124" spans="2:8" ht="13.5">
      <c r="B124" s="299"/>
      <c r="C124" s="300"/>
      <c r="E124" s="171"/>
      <c r="F124" s="171"/>
      <c r="G124" s="171"/>
      <c r="H124" s="171"/>
    </row>
    <row r="125" spans="1:8" ht="14.25">
      <c r="A125" s="380" t="s">
        <v>370</v>
      </c>
      <c r="B125" s="380"/>
      <c r="C125" s="380"/>
      <c r="D125" s="380"/>
      <c r="E125" s="380"/>
      <c r="F125" s="380"/>
      <c r="G125" s="380"/>
      <c r="H125" s="380"/>
    </row>
    <row r="126" spans="5:8" ht="13.5" thickBot="1">
      <c r="E126" s="171"/>
      <c r="F126" s="171"/>
      <c r="G126" s="171"/>
      <c r="H126" s="171"/>
    </row>
    <row r="127" spans="1:8" ht="23.25">
      <c r="A127" s="302"/>
      <c r="B127" s="303" t="s">
        <v>218</v>
      </c>
      <c r="C127" s="304" t="s">
        <v>371</v>
      </c>
      <c r="D127" s="303">
        <v>0</v>
      </c>
      <c r="E127" s="305">
        <v>9</v>
      </c>
      <c r="F127" s="306">
        <v>6</v>
      </c>
      <c r="G127" s="307">
        <f>G128+G129+G130+G131+G132+G133</f>
        <v>135078</v>
      </c>
      <c r="H127" s="307">
        <f>H128+H129+H130+H131+H132+H133</f>
        <v>75827</v>
      </c>
    </row>
    <row r="128" spans="1:8" ht="13.5">
      <c r="A128" s="308" t="s">
        <v>372</v>
      </c>
      <c r="B128" s="309" t="s">
        <v>6</v>
      </c>
      <c r="C128" s="310" t="s">
        <v>373</v>
      </c>
      <c r="D128" s="309">
        <v>0</v>
      </c>
      <c r="E128" s="311">
        <v>9</v>
      </c>
      <c r="F128" s="312">
        <v>7</v>
      </c>
      <c r="G128" s="313">
        <v>0</v>
      </c>
      <c r="H128" s="313">
        <v>0</v>
      </c>
    </row>
    <row r="129" spans="1:8" ht="13.5">
      <c r="A129" s="308" t="s">
        <v>374</v>
      </c>
      <c r="B129" s="205" t="s">
        <v>7</v>
      </c>
      <c r="C129" s="310" t="s">
        <v>85</v>
      </c>
      <c r="D129" s="309">
        <v>0</v>
      </c>
      <c r="E129" s="311">
        <v>9</v>
      </c>
      <c r="F129" s="312">
        <v>8</v>
      </c>
      <c r="G129" s="313">
        <v>0</v>
      </c>
      <c r="H129" s="313">
        <v>0</v>
      </c>
    </row>
    <row r="130" spans="1:8" ht="13.5">
      <c r="A130" s="308" t="s">
        <v>375</v>
      </c>
      <c r="B130" s="309" t="s">
        <v>11</v>
      </c>
      <c r="C130" s="310" t="s">
        <v>84</v>
      </c>
      <c r="D130" s="309">
        <v>0</v>
      </c>
      <c r="E130" s="311">
        <v>9</v>
      </c>
      <c r="F130" s="312">
        <v>9</v>
      </c>
      <c r="G130" s="313">
        <v>0</v>
      </c>
      <c r="H130" s="313">
        <v>0</v>
      </c>
    </row>
    <row r="131" spans="1:8" ht="13.5">
      <c r="A131" s="308" t="s">
        <v>376</v>
      </c>
      <c r="B131" s="309" t="s">
        <v>28</v>
      </c>
      <c r="C131" s="310" t="s">
        <v>86</v>
      </c>
      <c r="D131" s="309">
        <v>1</v>
      </c>
      <c r="E131" s="311">
        <v>0</v>
      </c>
      <c r="F131" s="312">
        <v>0</v>
      </c>
      <c r="G131" s="313">
        <f>G91</f>
        <v>135078</v>
      </c>
      <c r="H131" s="313">
        <f>H91</f>
        <v>75827</v>
      </c>
    </row>
    <row r="132" spans="1:8" ht="13.5">
      <c r="A132" s="308" t="s">
        <v>377</v>
      </c>
      <c r="B132" s="205" t="s">
        <v>52</v>
      </c>
      <c r="C132" s="310" t="s">
        <v>378</v>
      </c>
      <c r="D132" s="309">
        <v>1</v>
      </c>
      <c r="E132" s="311">
        <v>0</v>
      </c>
      <c r="F132" s="312">
        <v>1</v>
      </c>
      <c r="G132" s="313">
        <v>0</v>
      </c>
      <c r="H132" s="313">
        <v>0</v>
      </c>
    </row>
    <row r="133" spans="1:8" ht="13.5">
      <c r="A133" s="205"/>
      <c r="B133" s="309" t="s">
        <v>53</v>
      </c>
      <c r="C133" s="310" t="s">
        <v>379</v>
      </c>
      <c r="D133" s="309">
        <v>1</v>
      </c>
      <c r="E133" s="311">
        <v>0</v>
      </c>
      <c r="F133" s="312">
        <v>2</v>
      </c>
      <c r="G133" s="313">
        <v>0</v>
      </c>
      <c r="H133" s="313">
        <f>H134+H135</f>
        <v>0</v>
      </c>
    </row>
    <row r="134" spans="1:8" ht="13.5">
      <c r="A134" s="314">
        <v>833</v>
      </c>
      <c r="B134" s="309" t="s">
        <v>92</v>
      </c>
      <c r="C134" s="310" t="s">
        <v>380</v>
      </c>
      <c r="D134" s="309">
        <v>1</v>
      </c>
      <c r="E134" s="311">
        <v>0</v>
      </c>
      <c r="F134" s="312">
        <v>3</v>
      </c>
      <c r="G134" s="313">
        <v>0</v>
      </c>
      <c r="H134" s="313">
        <v>0</v>
      </c>
    </row>
    <row r="135" spans="1:8" ht="13.5">
      <c r="A135" s="205"/>
      <c r="B135" s="309" t="s">
        <v>93</v>
      </c>
      <c r="C135" s="310" t="s">
        <v>381</v>
      </c>
      <c r="D135" s="309">
        <v>1</v>
      </c>
      <c r="E135" s="311">
        <v>0</v>
      </c>
      <c r="F135" s="312">
        <v>4</v>
      </c>
      <c r="G135" s="313">
        <v>0</v>
      </c>
      <c r="H135" s="313">
        <v>0</v>
      </c>
    </row>
    <row r="136" spans="1:8" ht="13.5">
      <c r="A136" s="205"/>
      <c r="B136" s="309" t="s">
        <v>6</v>
      </c>
      <c r="C136" s="310" t="s">
        <v>382</v>
      </c>
      <c r="D136" s="309">
        <v>1</v>
      </c>
      <c r="E136" s="311">
        <v>0</v>
      </c>
      <c r="F136" s="312">
        <v>5</v>
      </c>
      <c r="G136" s="313">
        <f>G14+G23+G37+G38+G39</f>
        <v>4727196</v>
      </c>
      <c r="H136" s="313">
        <f>H14+H23+H37+H38+H39</f>
        <v>6216654</v>
      </c>
    </row>
    <row r="137" spans="1:8" ht="14.25" thickBot="1">
      <c r="A137" s="315"/>
      <c r="B137" s="316" t="s">
        <v>7</v>
      </c>
      <c r="C137" s="317" t="s">
        <v>383</v>
      </c>
      <c r="D137" s="316">
        <v>1</v>
      </c>
      <c r="E137" s="318">
        <v>0</v>
      </c>
      <c r="F137" s="319">
        <v>6</v>
      </c>
      <c r="G137" s="320">
        <f>G40+G50+G58+G62+G65+G74+G81+G86</f>
        <v>4577109</v>
      </c>
      <c r="H137" s="320">
        <f>H40+H50+H58+H62+H65+H74+H81+H86</f>
        <v>6132402</v>
      </c>
    </row>
    <row r="139" ht="12.75">
      <c r="H139" s="172"/>
    </row>
    <row r="141" spans="1:9" ht="12.75">
      <c r="A141" s="60" t="s">
        <v>615</v>
      </c>
      <c r="C141" s="171"/>
      <c r="I141" s="60"/>
    </row>
    <row r="142" spans="1:9" ht="12.75">
      <c r="A142" s="321" t="s">
        <v>709</v>
      </c>
      <c r="C142" s="62"/>
      <c r="G142" s="173" t="s">
        <v>212</v>
      </c>
      <c r="H142" s="173" t="s">
        <v>213</v>
      </c>
      <c r="I142" s="60"/>
    </row>
    <row r="143" spans="3:9" ht="12.75">
      <c r="C143" s="62"/>
      <c r="I143" s="60"/>
    </row>
    <row r="144" spans="8:9" ht="12.75">
      <c r="H144" s="174"/>
      <c r="I144" s="60"/>
    </row>
    <row r="145" spans="8:9" ht="12.75">
      <c r="H145" s="173" t="s">
        <v>702</v>
      </c>
      <c r="I145" s="60"/>
    </row>
    <row r="146" spans="5:8" ht="12.75">
      <c r="E146" s="171"/>
      <c r="F146" s="171"/>
      <c r="H146" s="171"/>
    </row>
    <row r="147" spans="5:8" ht="12.75">
      <c r="E147" s="171"/>
      <c r="F147" s="171"/>
      <c r="H147" s="171"/>
    </row>
    <row r="148" spans="5:8" ht="12.75">
      <c r="E148" s="171"/>
      <c r="F148" s="171"/>
      <c r="G148" s="171"/>
      <c r="H148" s="171"/>
    </row>
    <row r="149" spans="5:8" ht="12.75">
      <c r="E149" s="171"/>
      <c r="F149" s="171"/>
      <c r="G149" s="171"/>
      <c r="H149" s="171"/>
    </row>
    <row r="163" ht="12.75">
      <c r="I163" s="17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29.57421875" style="60" customWidth="1"/>
    <col min="2" max="2" width="31.8515625" style="60" customWidth="1"/>
    <col min="3" max="3" width="8.57421875" style="60" customWidth="1"/>
    <col min="4" max="5" width="22.00390625" style="60" customWidth="1"/>
    <col min="6" max="6" width="17.28125" style="60" customWidth="1"/>
    <col min="7" max="7" width="18.00390625" style="60" customWidth="1"/>
    <col min="8" max="16384" width="9.140625" style="60" customWidth="1"/>
  </cols>
  <sheetData>
    <row r="1" spans="1:6" ht="14.25">
      <c r="A1" s="58" t="s">
        <v>214</v>
      </c>
      <c r="B1" s="59" t="s">
        <v>611</v>
      </c>
      <c r="C1" s="59"/>
      <c r="D1" s="175"/>
      <c r="E1" s="51" t="s">
        <v>593</v>
      </c>
      <c r="F1" s="177"/>
    </row>
    <row r="2" spans="1:6" ht="14.25">
      <c r="A2" s="322" t="s">
        <v>667</v>
      </c>
      <c r="B2" s="59"/>
      <c r="C2" s="59"/>
      <c r="D2" s="175"/>
      <c r="E2" s="323"/>
      <c r="F2" s="177"/>
    </row>
    <row r="3" spans="1:6" ht="14.25">
      <c r="A3" s="58" t="s">
        <v>618</v>
      </c>
      <c r="B3" s="59"/>
      <c r="C3" s="59"/>
      <c r="D3" s="175"/>
      <c r="E3" s="178"/>
      <c r="F3" s="177"/>
    </row>
    <row r="4" spans="1:6" ht="14.25">
      <c r="A4" s="65" t="s">
        <v>619</v>
      </c>
      <c r="B4" s="59"/>
      <c r="C4" s="59"/>
      <c r="D4" s="175"/>
      <c r="E4" s="176"/>
      <c r="F4" s="177"/>
    </row>
    <row r="5" spans="1:6" ht="14.25">
      <c r="A5" s="65" t="s">
        <v>612</v>
      </c>
      <c r="B5" s="59"/>
      <c r="C5" s="59"/>
      <c r="D5" s="175"/>
      <c r="E5" s="178"/>
      <c r="F5" s="177"/>
    </row>
    <row r="6" spans="1:6" ht="14.25">
      <c r="A6" s="67"/>
      <c r="B6" s="175"/>
      <c r="C6" s="175"/>
      <c r="D6" s="175"/>
      <c r="E6" s="176"/>
      <c r="F6" s="177"/>
    </row>
    <row r="7" spans="1:6" ht="14.25">
      <c r="A7" s="67"/>
      <c r="B7" s="175"/>
      <c r="C7" s="175"/>
      <c r="D7" s="175"/>
      <c r="E7" s="178"/>
      <c r="F7" s="177"/>
    </row>
    <row r="8" spans="1:6" ht="20.25" customHeight="1">
      <c r="A8" s="390" t="s">
        <v>384</v>
      </c>
      <c r="B8" s="372"/>
      <c r="C8" s="372"/>
      <c r="D8" s="372"/>
      <c r="E8" s="372"/>
      <c r="F8" s="324"/>
    </row>
    <row r="10" spans="1:6" ht="14.25">
      <c r="A10" s="391" t="s">
        <v>713</v>
      </c>
      <c r="B10" s="374"/>
      <c r="C10" s="374"/>
      <c r="D10" s="374"/>
      <c r="E10" s="374"/>
      <c r="F10" s="50"/>
    </row>
    <row r="11" ht="13.5" thickBot="1"/>
    <row r="12" spans="1:5" ht="15" thickBot="1">
      <c r="A12" s="392" t="s">
        <v>385</v>
      </c>
      <c r="B12" s="393"/>
      <c r="C12" s="396" t="s">
        <v>386</v>
      </c>
      <c r="D12" s="398" t="s">
        <v>387</v>
      </c>
      <c r="E12" s="399"/>
    </row>
    <row r="13" spans="1:5" ht="15" thickBot="1">
      <c r="A13" s="394"/>
      <c r="B13" s="395"/>
      <c r="C13" s="397"/>
      <c r="D13" s="140" t="s">
        <v>388</v>
      </c>
      <c r="E13" s="140" t="s">
        <v>389</v>
      </c>
    </row>
    <row r="14" spans="1:5" ht="13.5" thickBot="1">
      <c r="A14" s="382">
        <v>1</v>
      </c>
      <c r="B14" s="383"/>
      <c r="C14" s="325">
        <v>2</v>
      </c>
      <c r="D14" s="326">
        <v>3</v>
      </c>
      <c r="E14" s="326">
        <v>4</v>
      </c>
    </row>
    <row r="15" spans="1:5" ht="18.75" customHeight="1" thickBot="1">
      <c r="A15" s="384" t="s">
        <v>390</v>
      </c>
      <c r="B15" s="385"/>
      <c r="C15" s="328"/>
      <c r="D15" s="329"/>
      <c r="E15" s="329"/>
    </row>
    <row r="16" spans="1:6" ht="18.75" customHeight="1" thickBot="1">
      <c r="A16" s="386" t="s">
        <v>391</v>
      </c>
      <c r="B16" s="387"/>
      <c r="C16" s="330" t="s">
        <v>392</v>
      </c>
      <c r="D16" s="331">
        <v>84252</v>
      </c>
      <c r="E16" s="331">
        <v>153270</v>
      </c>
      <c r="F16" s="327"/>
    </row>
    <row r="17" spans="1:6" ht="15" customHeight="1">
      <c r="A17" s="388" t="s">
        <v>393</v>
      </c>
      <c r="B17" s="389"/>
      <c r="C17" s="332"/>
      <c r="D17" s="333"/>
      <c r="E17" s="333">
        <v>0</v>
      </c>
      <c r="F17" s="327"/>
    </row>
    <row r="18" spans="1:6" ht="14.25" customHeight="1">
      <c r="A18" s="404" t="s">
        <v>394</v>
      </c>
      <c r="B18" s="401"/>
      <c r="C18" s="334" t="s">
        <v>395</v>
      </c>
      <c r="D18" s="335">
        <v>122700</v>
      </c>
      <c r="E18" s="335">
        <v>226403</v>
      </c>
      <c r="F18" s="327"/>
    </row>
    <row r="19" spans="1:6" ht="14.25" customHeight="1">
      <c r="A19" s="404" t="s">
        <v>396</v>
      </c>
      <c r="B19" s="401"/>
      <c r="C19" s="334" t="s">
        <v>115</v>
      </c>
      <c r="D19" s="335">
        <v>3377</v>
      </c>
      <c r="E19" s="335">
        <v>12126</v>
      </c>
      <c r="F19" s="327"/>
    </row>
    <row r="20" spans="1:6" ht="30.75" customHeight="1">
      <c r="A20" s="400" t="s">
        <v>397</v>
      </c>
      <c r="B20" s="401"/>
      <c r="C20" s="334" t="s">
        <v>398</v>
      </c>
      <c r="D20" s="335">
        <v>0</v>
      </c>
      <c r="E20" s="335">
        <v>0</v>
      </c>
      <c r="F20" s="327"/>
    </row>
    <row r="21" spans="1:6" ht="15" customHeight="1">
      <c r="A21" s="400" t="s">
        <v>399</v>
      </c>
      <c r="B21" s="401"/>
      <c r="C21" s="334" t="s">
        <v>400</v>
      </c>
      <c r="D21" s="335">
        <v>0</v>
      </c>
      <c r="E21" s="335">
        <v>0</v>
      </c>
      <c r="F21" s="327"/>
    </row>
    <row r="22" spans="1:6" ht="15" customHeight="1">
      <c r="A22" s="400" t="s">
        <v>401</v>
      </c>
      <c r="B22" s="401"/>
      <c r="C22" s="334" t="s">
        <v>402</v>
      </c>
      <c r="D22" s="335">
        <v>96619</v>
      </c>
      <c r="E22" s="335">
        <v>204817</v>
      </c>
      <c r="F22" s="327"/>
    </row>
    <row r="23" spans="1:6" ht="15" customHeight="1">
      <c r="A23" s="400" t="s">
        <v>403</v>
      </c>
      <c r="B23" s="401"/>
      <c r="C23" s="334" t="s">
        <v>404</v>
      </c>
      <c r="D23" s="335">
        <v>0</v>
      </c>
      <c r="E23" s="335">
        <v>0</v>
      </c>
      <c r="F23" s="327"/>
    </row>
    <row r="24" spans="1:6" ht="12.75" customHeight="1">
      <c r="A24" s="400" t="s">
        <v>405</v>
      </c>
      <c r="B24" s="401"/>
      <c r="C24" s="334" t="s">
        <v>406</v>
      </c>
      <c r="D24" s="335">
        <v>0</v>
      </c>
      <c r="E24" s="335">
        <v>0</v>
      </c>
      <c r="F24" s="327"/>
    </row>
    <row r="25" spans="1:6" ht="13.5" customHeight="1" thickBot="1">
      <c r="A25" s="402" t="s">
        <v>407</v>
      </c>
      <c r="B25" s="403"/>
      <c r="C25" s="336" t="s">
        <v>408</v>
      </c>
      <c r="D25" s="337">
        <f>-96619</f>
        <v>-96619</v>
      </c>
      <c r="E25" s="337">
        <v>-18847</v>
      </c>
      <c r="F25" s="327"/>
    </row>
    <row r="26" spans="1:6" ht="19.5" customHeight="1" thickBot="1">
      <c r="A26" s="405" t="s">
        <v>409</v>
      </c>
      <c r="B26" s="387"/>
      <c r="C26" s="330" t="s">
        <v>410</v>
      </c>
      <c r="D26" s="331">
        <f>SUM(D18:D25)</f>
        <v>126077</v>
      </c>
      <c r="E26" s="331">
        <f>SUM(E18:E25)</f>
        <v>424499</v>
      </c>
      <c r="F26" s="327"/>
    </row>
    <row r="27" spans="1:6" ht="15" customHeight="1">
      <c r="A27" s="406" t="s">
        <v>411</v>
      </c>
      <c r="B27" s="389"/>
      <c r="C27" s="332" t="s">
        <v>412</v>
      </c>
      <c r="D27" s="333">
        <v>0</v>
      </c>
      <c r="E27" s="333">
        <v>0</v>
      </c>
      <c r="F27" s="327"/>
    </row>
    <row r="28" spans="1:6" ht="30" customHeight="1">
      <c r="A28" s="400" t="s">
        <v>413</v>
      </c>
      <c r="B28" s="401"/>
      <c r="C28" s="334" t="s">
        <v>116</v>
      </c>
      <c r="D28" s="335">
        <v>0</v>
      </c>
      <c r="E28" s="335">
        <v>0</v>
      </c>
      <c r="F28" s="327"/>
    </row>
    <row r="29" spans="1:6" ht="16.5" customHeight="1">
      <c r="A29" s="400" t="s">
        <v>414</v>
      </c>
      <c r="B29" s="401"/>
      <c r="C29" s="334" t="s">
        <v>415</v>
      </c>
      <c r="D29" s="335">
        <v>-26830</v>
      </c>
      <c r="E29" s="335">
        <v>-24670</v>
      </c>
      <c r="F29" s="327"/>
    </row>
    <row r="30" spans="1:6" ht="29.25" customHeight="1">
      <c r="A30" s="400" t="s">
        <v>416</v>
      </c>
      <c r="B30" s="401"/>
      <c r="C30" s="334" t="s">
        <v>417</v>
      </c>
      <c r="D30" s="335">
        <v>0</v>
      </c>
      <c r="E30" s="335">
        <v>0</v>
      </c>
      <c r="F30" s="327"/>
    </row>
    <row r="31" spans="1:6" ht="27.75" customHeight="1">
      <c r="A31" s="400" t="s">
        <v>418</v>
      </c>
      <c r="B31" s="401"/>
      <c r="C31" s="334" t="s">
        <v>419</v>
      </c>
      <c r="D31" s="335">
        <v>0</v>
      </c>
      <c r="E31" s="335">
        <v>0</v>
      </c>
      <c r="F31" s="327"/>
    </row>
    <row r="32" spans="1:6" ht="17.25" customHeight="1">
      <c r="A32" s="400" t="s">
        <v>420</v>
      </c>
      <c r="B32" s="401"/>
      <c r="C32" s="334" t="s">
        <v>421</v>
      </c>
      <c r="D32" s="335">
        <v>-349729</v>
      </c>
      <c r="E32" s="335">
        <v>-15922</v>
      </c>
      <c r="F32" s="327"/>
    </row>
    <row r="33" spans="1:6" ht="15" customHeight="1">
      <c r="A33" s="400" t="s">
        <v>422</v>
      </c>
      <c r="B33" s="401"/>
      <c r="C33" s="334" t="s">
        <v>423</v>
      </c>
      <c r="D33" s="335">
        <v>0</v>
      </c>
      <c r="E33" s="335">
        <v>0</v>
      </c>
      <c r="F33" s="327"/>
    </row>
    <row r="34" spans="1:6" ht="15" customHeight="1">
      <c r="A34" s="400" t="s">
        <v>424</v>
      </c>
      <c r="B34" s="401"/>
      <c r="C34" s="334" t="s">
        <v>425</v>
      </c>
      <c r="D34" s="335">
        <v>-52932</v>
      </c>
      <c r="E34" s="335">
        <v>-86704</v>
      </c>
      <c r="F34" s="327"/>
    </row>
    <row r="35" spans="1:6" ht="15" customHeight="1">
      <c r="A35" s="400" t="s">
        <v>426</v>
      </c>
      <c r="B35" s="401"/>
      <c r="C35" s="334" t="s">
        <v>427</v>
      </c>
      <c r="D35" s="335">
        <v>-8714</v>
      </c>
      <c r="E35" s="335">
        <v>-10216</v>
      </c>
      <c r="F35" s="327"/>
    </row>
    <row r="36" spans="1:6" ht="30" customHeight="1">
      <c r="A36" s="400" t="s">
        <v>428</v>
      </c>
      <c r="B36" s="401"/>
      <c r="C36" s="334" t="s">
        <v>429</v>
      </c>
      <c r="D36" s="335">
        <v>-434802</v>
      </c>
      <c r="E36" s="335">
        <v>-38125</v>
      </c>
      <c r="F36" s="327"/>
    </row>
    <row r="37" spans="1:6" ht="15" customHeight="1">
      <c r="A37" s="400" t="s">
        <v>430</v>
      </c>
      <c r="B37" s="401"/>
      <c r="C37" s="334" t="s">
        <v>431</v>
      </c>
      <c r="D37" s="335">
        <v>1775441</v>
      </c>
      <c r="E37" s="335">
        <v>912894</v>
      </c>
      <c r="F37" s="327"/>
    </row>
    <row r="38" spans="1:6" ht="30" customHeight="1">
      <c r="A38" s="400" t="s">
        <v>432</v>
      </c>
      <c r="B38" s="401"/>
      <c r="C38" s="334" t="s">
        <v>433</v>
      </c>
      <c r="D38" s="335">
        <v>0</v>
      </c>
      <c r="E38" s="335">
        <v>0</v>
      </c>
      <c r="F38" s="327"/>
    </row>
    <row r="39" spans="1:6" ht="15" customHeight="1">
      <c r="A39" s="400" t="s">
        <v>434</v>
      </c>
      <c r="B39" s="401"/>
      <c r="C39" s="334" t="s">
        <v>435</v>
      </c>
      <c r="D39" s="335">
        <v>0</v>
      </c>
      <c r="E39" s="335">
        <v>0</v>
      </c>
      <c r="F39" s="327"/>
    </row>
    <row r="40" spans="1:6" ht="30.75" customHeight="1">
      <c r="A40" s="400" t="s">
        <v>436</v>
      </c>
      <c r="B40" s="401"/>
      <c r="C40" s="334" t="s">
        <v>437</v>
      </c>
      <c r="D40" s="335">
        <v>0</v>
      </c>
      <c r="E40" s="335">
        <v>0</v>
      </c>
      <c r="F40" s="327"/>
    </row>
    <row r="41" spans="1:6" ht="16.5" customHeight="1">
      <c r="A41" s="400" t="s">
        <v>438</v>
      </c>
      <c r="B41" s="401"/>
      <c r="C41" s="334" t="s">
        <v>439</v>
      </c>
      <c r="D41" s="335">
        <v>0</v>
      </c>
      <c r="E41" s="335">
        <v>0</v>
      </c>
      <c r="F41" s="327"/>
    </row>
    <row r="42" spans="1:6" ht="16.5" customHeight="1">
      <c r="A42" s="400" t="s">
        <v>440</v>
      </c>
      <c r="B42" s="401"/>
      <c r="C42" s="334" t="s">
        <v>441</v>
      </c>
      <c r="D42" s="335">
        <v>-311510</v>
      </c>
      <c r="E42" s="335">
        <v>-106863</v>
      </c>
      <c r="F42" s="327"/>
    </row>
    <row r="43" spans="1:6" ht="25.5" customHeight="1">
      <c r="A43" s="400" t="s">
        <v>442</v>
      </c>
      <c r="B43" s="401"/>
      <c r="C43" s="334" t="s">
        <v>443</v>
      </c>
      <c r="D43" s="335">
        <v>59945</v>
      </c>
      <c r="E43" s="335">
        <v>-3421</v>
      </c>
      <c r="F43" s="327"/>
    </row>
    <row r="44" spans="1:6" ht="16.5" customHeight="1" thickBot="1">
      <c r="A44" s="402" t="s">
        <v>444</v>
      </c>
      <c r="B44" s="403"/>
      <c r="C44" s="336" t="s">
        <v>445</v>
      </c>
      <c r="D44" s="337">
        <v>-8425</v>
      </c>
      <c r="E44" s="337">
        <v>-44216</v>
      </c>
      <c r="F44" s="327"/>
    </row>
    <row r="45" spans="1:6" ht="16.5" customHeight="1" thickBot="1">
      <c r="A45" s="405" t="s">
        <v>446</v>
      </c>
      <c r="B45" s="387"/>
      <c r="C45" s="330" t="s">
        <v>447</v>
      </c>
      <c r="D45" s="331">
        <f>SUM(D27:D44)</f>
        <v>642444</v>
      </c>
      <c r="E45" s="331">
        <f>SUM(E27:E44)</f>
        <v>582757</v>
      </c>
      <c r="F45" s="327"/>
    </row>
    <row r="46" spans="1:6" ht="16.5" customHeight="1" thickBot="1">
      <c r="A46" s="405" t="s">
        <v>448</v>
      </c>
      <c r="B46" s="387"/>
      <c r="C46" s="330" t="s">
        <v>449</v>
      </c>
      <c r="D46" s="331">
        <f>D16+D26+D45</f>
        <v>852773</v>
      </c>
      <c r="E46" s="331">
        <f>E16+E26+E45</f>
        <v>1160526</v>
      </c>
      <c r="F46" s="327"/>
    </row>
    <row r="47" spans="1:6" ht="16.5" customHeight="1" thickBot="1">
      <c r="A47" s="384" t="s">
        <v>450</v>
      </c>
      <c r="B47" s="385"/>
      <c r="C47" s="328"/>
      <c r="D47" s="329"/>
      <c r="E47" s="329"/>
      <c r="F47" s="327"/>
    </row>
    <row r="48" spans="1:6" ht="16.5" customHeight="1" thickBot="1">
      <c r="A48" s="405" t="s">
        <v>451</v>
      </c>
      <c r="B48" s="387"/>
      <c r="C48" s="330" t="s">
        <v>452</v>
      </c>
      <c r="D48" s="331">
        <f>D49+D50+D51+D52+D53+D54+D55</f>
        <v>0</v>
      </c>
      <c r="E48" s="331">
        <f>E49+E50+E51+E52+E53+E54+E55</f>
        <v>64000</v>
      </c>
      <c r="F48" s="327"/>
    </row>
    <row r="49" spans="1:6" ht="15" customHeight="1">
      <c r="A49" s="406" t="s">
        <v>453</v>
      </c>
      <c r="B49" s="389"/>
      <c r="C49" s="332" t="s">
        <v>454</v>
      </c>
      <c r="D49" s="333">
        <v>0</v>
      </c>
      <c r="E49" s="333">
        <v>64000</v>
      </c>
      <c r="F49" s="327"/>
    </row>
    <row r="50" spans="1:6" ht="15" customHeight="1">
      <c r="A50" s="400" t="s">
        <v>455</v>
      </c>
      <c r="B50" s="401"/>
      <c r="C50" s="334" t="s">
        <v>117</v>
      </c>
      <c r="D50" s="335">
        <v>0</v>
      </c>
      <c r="E50" s="335">
        <v>0</v>
      </c>
      <c r="F50" s="327"/>
    </row>
    <row r="51" spans="1:6" ht="31.5" customHeight="1">
      <c r="A51" s="400" t="s">
        <v>456</v>
      </c>
      <c r="B51" s="401"/>
      <c r="C51" s="334" t="s">
        <v>457</v>
      </c>
      <c r="D51" s="335">
        <v>0</v>
      </c>
      <c r="E51" s="335">
        <v>0</v>
      </c>
      <c r="F51" s="327"/>
    </row>
    <row r="52" spans="1:6" ht="15.75" customHeight="1">
      <c r="A52" s="400" t="s">
        <v>458</v>
      </c>
      <c r="B52" s="401"/>
      <c r="C52" s="334" t="s">
        <v>459</v>
      </c>
      <c r="D52" s="335">
        <v>0</v>
      </c>
      <c r="E52" s="335">
        <v>0</v>
      </c>
      <c r="F52" s="327"/>
    </row>
    <row r="53" spans="1:6" ht="15.75" customHeight="1">
      <c r="A53" s="400" t="s">
        <v>460</v>
      </c>
      <c r="B53" s="401"/>
      <c r="C53" s="334" t="s">
        <v>461</v>
      </c>
      <c r="D53" s="335">
        <v>0</v>
      </c>
      <c r="E53" s="335">
        <v>0</v>
      </c>
      <c r="F53" s="327"/>
    </row>
    <row r="54" spans="1:6" ht="16.5" customHeight="1">
      <c r="A54" s="404" t="s">
        <v>462</v>
      </c>
      <c r="B54" s="401"/>
      <c r="C54" s="334" t="s">
        <v>463</v>
      </c>
      <c r="D54" s="335">
        <v>0</v>
      </c>
      <c r="E54" s="335">
        <v>0</v>
      </c>
      <c r="F54" s="327"/>
    </row>
    <row r="55" spans="1:6" ht="15.75" customHeight="1" thickBot="1">
      <c r="A55" s="407" t="s">
        <v>464</v>
      </c>
      <c r="B55" s="395"/>
      <c r="C55" s="338" t="s">
        <v>465</v>
      </c>
      <c r="D55" s="339">
        <v>0</v>
      </c>
      <c r="E55" s="339">
        <v>0</v>
      </c>
      <c r="F55" s="327"/>
    </row>
    <row r="56" spans="1:6" ht="21" customHeight="1" thickBot="1">
      <c r="A56" s="386" t="s">
        <v>466</v>
      </c>
      <c r="B56" s="387"/>
      <c r="C56" s="330" t="s">
        <v>467</v>
      </c>
      <c r="D56" s="331">
        <f>D57+D58+D59+D60+D61+D62+D63</f>
        <v>236960</v>
      </c>
      <c r="E56" s="331">
        <f>E57+E58+E59+E60+E61+E62+E63</f>
        <v>336908</v>
      </c>
      <c r="F56" s="327"/>
    </row>
    <row r="57" spans="1:6" ht="15" customHeight="1">
      <c r="A57" s="388" t="s">
        <v>468</v>
      </c>
      <c r="B57" s="389"/>
      <c r="C57" s="332" t="s">
        <v>469</v>
      </c>
      <c r="D57" s="333">
        <v>233244</v>
      </c>
      <c r="E57" s="333">
        <v>336908</v>
      </c>
      <c r="F57" s="327"/>
    </row>
    <row r="58" spans="1:6" ht="15" customHeight="1">
      <c r="A58" s="404" t="s">
        <v>470</v>
      </c>
      <c r="B58" s="401"/>
      <c r="C58" s="334" t="s">
        <v>159</v>
      </c>
      <c r="D58" s="335">
        <v>3716</v>
      </c>
      <c r="E58" s="335">
        <v>0</v>
      </c>
      <c r="F58" s="327"/>
    </row>
    <row r="59" spans="1:6" ht="31.5" customHeight="1">
      <c r="A59" s="404" t="s">
        <v>471</v>
      </c>
      <c r="B59" s="401"/>
      <c r="C59" s="334" t="s">
        <v>472</v>
      </c>
      <c r="D59" s="335">
        <v>0</v>
      </c>
      <c r="E59" s="335">
        <v>0</v>
      </c>
      <c r="F59" s="327"/>
    </row>
    <row r="60" spans="1:6" ht="15" customHeight="1">
      <c r="A60" s="404" t="s">
        <v>473</v>
      </c>
      <c r="B60" s="401"/>
      <c r="C60" s="334" t="s">
        <v>474</v>
      </c>
      <c r="D60" s="335">
        <v>0</v>
      </c>
      <c r="E60" s="335">
        <v>0</v>
      </c>
      <c r="F60" s="327"/>
    </row>
    <row r="61" spans="1:6" ht="15" customHeight="1">
      <c r="A61" s="404" t="s">
        <v>475</v>
      </c>
      <c r="B61" s="401"/>
      <c r="C61" s="334" t="s">
        <v>476</v>
      </c>
      <c r="D61" s="335">
        <v>0</v>
      </c>
      <c r="E61" s="335">
        <v>0</v>
      </c>
      <c r="F61" s="327"/>
    </row>
    <row r="62" spans="1:6" ht="15" customHeight="1">
      <c r="A62" s="404" t="s">
        <v>477</v>
      </c>
      <c r="B62" s="401"/>
      <c r="C62" s="334" t="s">
        <v>478</v>
      </c>
      <c r="D62" s="335">
        <v>0</v>
      </c>
      <c r="E62" s="335">
        <v>0</v>
      </c>
      <c r="F62" s="327"/>
    </row>
    <row r="63" spans="1:6" ht="29.25" customHeight="1" thickBot="1">
      <c r="A63" s="408" t="s">
        <v>479</v>
      </c>
      <c r="B63" s="403"/>
      <c r="C63" s="336" t="s">
        <v>480</v>
      </c>
      <c r="D63" s="337">
        <v>0</v>
      </c>
      <c r="E63" s="337">
        <v>0</v>
      </c>
      <c r="F63" s="327"/>
    </row>
    <row r="64" spans="1:6" ht="15" customHeight="1" thickBot="1">
      <c r="A64" s="386" t="s">
        <v>481</v>
      </c>
      <c r="B64" s="387"/>
      <c r="C64" s="330" t="s">
        <v>482</v>
      </c>
      <c r="D64" s="331">
        <v>0</v>
      </c>
      <c r="E64" s="331"/>
      <c r="F64" s="327"/>
    </row>
    <row r="65" spans="1:6" ht="15" customHeight="1" thickBot="1">
      <c r="A65" s="386" t="s">
        <v>483</v>
      </c>
      <c r="B65" s="387"/>
      <c r="C65" s="330" t="s">
        <v>484</v>
      </c>
      <c r="D65" s="331">
        <v>236960</v>
      </c>
      <c r="E65" s="331">
        <f>E56-E48</f>
        <v>272908</v>
      </c>
      <c r="F65" s="327"/>
    </row>
    <row r="66" spans="1:6" ht="15" customHeight="1" thickBot="1">
      <c r="A66" s="384" t="s">
        <v>485</v>
      </c>
      <c r="B66" s="385"/>
      <c r="C66" s="328"/>
      <c r="D66" s="329"/>
      <c r="E66" s="329"/>
      <c r="F66" s="327"/>
    </row>
    <row r="67" spans="1:6" ht="15" customHeight="1" thickBot="1">
      <c r="A67" s="386" t="s">
        <v>486</v>
      </c>
      <c r="B67" s="387"/>
      <c r="C67" s="330" t="s">
        <v>487</v>
      </c>
      <c r="D67" s="331">
        <f>D68+D69+D70</f>
        <v>0</v>
      </c>
      <c r="E67" s="331">
        <f>E68+E69+E70</f>
        <v>0</v>
      </c>
      <c r="F67" s="327"/>
    </row>
    <row r="68" spans="1:6" ht="15" customHeight="1">
      <c r="A68" s="388" t="s">
        <v>488</v>
      </c>
      <c r="B68" s="409"/>
      <c r="C68" s="332" t="s">
        <v>489</v>
      </c>
      <c r="D68" s="333">
        <v>0</v>
      </c>
      <c r="E68" s="333">
        <v>0</v>
      </c>
      <c r="F68" s="327"/>
    </row>
    <row r="69" spans="1:6" ht="15" customHeight="1">
      <c r="A69" s="404" t="s">
        <v>490</v>
      </c>
      <c r="B69" s="401"/>
      <c r="C69" s="334" t="s">
        <v>162</v>
      </c>
      <c r="D69" s="335">
        <v>0</v>
      </c>
      <c r="E69" s="335">
        <v>0</v>
      </c>
      <c r="F69" s="327"/>
    </row>
    <row r="70" spans="1:6" ht="15" customHeight="1" thickBot="1">
      <c r="A70" s="408" t="s">
        <v>491</v>
      </c>
      <c r="B70" s="403"/>
      <c r="C70" s="336" t="s">
        <v>163</v>
      </c>
      <c r="D70" s="337">
        <v>0</v>
      </c>
      <c r="E70" s="337">
        <v>0</v>
      </c>
      <c r="F70" s="327"/>
    </row>
    <row r="71" spans="1:6" ht="15" customHeight="1" thickBot="1">
      <c r="A71" s="386" t="s">
        <v>492</v>
      </c>
      <c r="B71" s="387"/>
      <c r="C71" s="330" t="s">
        <v>493</v>
      </c>
      <c r="D71" s="331">
        <f>D72+D73+D74+D75</f>
        <v>0</v>
      </c>
      <c r="E71" s="331">
        <f>E72+E73+E74+E75</f>
        <v>0</v>
      </c>
      <c r="F71" s="327"/>
    </row>
    <row r="72" spans="1:6" ht="15" customHeight="1">
      <c r="A72" s="406" t="s">
        <v>494</v>
      </c>
      <c r="B72" s="389"/>
      <c r="C72" s="332" t="s">
        <v>495</v>
      </c>
      <c r="D72" s="333">
        <v>0</v>
      </c>
      <c r="E72" s="333">
        <v>0</v>
      </c>
      <c r="F72" s="327"/>
    </row>
    <row r="73" spans="1:6" ht="15" customHeight="1">
      <c r="A73" s="404" t="s">
        <v>496</v>
      </c>
      <c r="B73" s="401"/>
      <c r="C73" s="334" t="s">
        <v>497</v>
      </c>
      <c r="D73" s="335">
        <v>0</v>
      </c>
      <c r="E73" s="335">
        <v>0</v>
      </c>
      <c r="F73" s="327"/>
    </row>
    <row r="74" spans="1:6" ht="15" customHeight="1">
      <c r="A74" s="404" t="s">
        <v>498</v>
      </c>
      <c r="B74" s="401"/>
      <c r="C74" s="334" t="s">
        <v>499</v>
      </c>
      <c r="D74" s="335">
        <v>0</v>
      </c>
      <c r="E74" s="335">
        <v>0</v>
      </c>
      <c r="F74" s="327"/>
    </row>
    <row r="75" spans="1:6" ht="15" customHeight="1" thickBot="1">
      <c r="A75" s="408" t="s">
        <v>500</v>
      </c>
      <c r="B75" s="403"/>
      <c r="C75" s="336" t="s">
        <v>501</v>
      </c>
      <c r="D75" s="337">
        <v>0</v>
      </c>
      <c r="E75" s="337">
        <v>0</v>
      </c>
      <c r="F75" s="327"/>
    </row>
    <row r="76" spans="1:6" ht="15" customHeight="1" thickBot="1">
      <c r="A76" s="386" t="s">
        <v>502</v>
      </c>
      <c r="B76" s="387"/>
      <c r="C76" s="330" t="s">
        <v>503</v>
      </c>
      <c r="D76" s="331">
        <f>D67-D71</f>
        <v>0</v>
      </c>
      <c r="E76" s="331">
        <f>E67-E71</f>
        <v>0</v>
      </c>
      <c r="F76" s="327"/>
    </row>
    <row r="77" spans="1:6" ht="15" customHeight="1" thickBot="1">
      <c r="A77" s="386" t="s">
        <v>504</v>
      </c>
      <c r="B77" s="387"/>
      <c r="C77" s="330" t="s">
        <v>164</v>
      </c>
      <c r="D77" s="331"/>
      <c r="E77" s="331"/>
      <c r="F77" s="327"/>
    </row>
    <row r="78" spans="1:6" ht="15" customHeight="1" thickBot="1">
      <c r="A78" s="386" t="s">
        <v>505</v>
      </c>
      <c r="B78" s="387"/>
      <c r="C78" s="330" t="s">
        <v>506</v>
      </c>
      <c r="D78" s="331">
        <f>D46+D64+D76</f>
        <v>852773</v>
      </c>
      <c r="E78" s="331">
        <f>E46+E64+E76</f>
        <v>1160526</v>
      </c>
      <c r="F78" s="327"/>
    </row>
    <row r="79" spans="1:6" ht="15" customHeight="1" thickBot="1">
      <c r="A79" s="386" t="s">
        <v>507</v>
      </c>
      <c r="B79" s="387"/>
      <c r="C79" s="330" t="s">
        <v>166</v>
      </c>
      <c r="D79" s="331">
        <f>D65</f>
        <v>236960</v>
      </c>
      <c r="E79" s="331">
        <f>E65</f>
        <v>272908</v>
      </c>
      <c r="F79" s="327"/>
    </row>
    <row r="80" spans="1:6" ht="15" customHeight="1" thickBot="1">
      <c r="A80" s="386" t="s">
        <v>508</v>
      </c>
      <c r="B80" s="387"/>
      <c r="C80" s="330" t="s">
        <v>167</v>
      </c>
      <c r="D80" s="331">
        <f>D78-D79</f>
        <v>615813</v>
      </c>
      <c r="E80" s="331">
        <f>E78-E79</f>
        <v>887618</v>
      </c>
      <c r="F80" s="327"/>
    </row>
    <row r="81" spans="1:6" ht="15" customHeight="1" thickBot="1">
      <c r="A81" s="386" t="s">
        <v>509</v>
      </c>
      <c r="B81" s="387"/>
      <c r="C81" s="330" t="s">
        <v>510</v>
      </c>
      <c r="D81" s="331"/>
      <c r="E81" s="331">
        <v>0</v>
      </c>
      <c r="F81" s="327"/>
    </row>
    <row r="82" spans="1:6" ht="15" customHeight="1" thickBot="1">
      <c r="A82" s="386" t="s">
        <v>511</v>
      </c>
      <c r="B82" s="387"/>
      <c r="C82" s="330" t="s">
        <v>512</v>
      </c>
      <c r="D82" s="331">
        <v>1273062</v>
      </c>
      <c r="E82" s="331">
        <v>385444</v>
      </c>
      <c r="F82" s="327"/>
    </row>
    <row r="83" spans="1:6" ht="30" customHeight="1" thickBot="1">
      <c r="A83" s="386" t="s">
        <v>513</v>
      </c>
      <c r="B83" s="387"/>
      <c r="C83" s="330" t="s">
        <v>514</v>
      </c>
      <c r="D83" s="331"/>
      <c r="E83" s="331">
        <v>0</v>
      </c>
      <c r="F83" s="327"/>
    </row>
    <row r="84" spans="1:6" ht="25.5" customHeight="1" thickBot="1">
      <c r="A84" s="386" t="s">
        <v>515</v>
      </c>
      <c r="B84" s="387"/>
      <c r="C84" s="330" t="s">
        <v>516</v>
      </c>
      <c r="D84" s="331">
        <v>0</v>
      </c>
      <c r="E84" s="331">
        <v>0</v>
      </c>
      <c r="F84" s="327"/>
    </row>
    <row r="85" spans="1:6" ht="31.5" customHeight="1" thickBot="1">
      <c r="A85" s="405" t="s">
        <v>517</v>
      </c>
      <c r="B85" s="387"/>
      <c r="C85" s="330" t="s">
        <v>512</v>
      </c>
      <c r="D85" s="331">
        <f>D82+D80-D81+D83-D84</f>
        <v>1888875</v>
      </c>
      <c r="E85" s="331">
        <f>E82+E80-E81+E83-E84</f>
        <v>1273062</v>
      </c>
      <c r="F85" s="327"/>
    </row>
    <row r="86" spans="2:7" ht="24" customHeight="1">
      <c r="B86" s="173"/>
      <c r="D86" s="172"/>
      <c r="E86" s="172"/>
      <c r="G86" s="327"/>
    </row>
    <row r="87" spans="1:5" ht="14.25">
      <c r="A87" s="60" t="s">
        <v>614</v>
      </c>
      <c r="B87" s="340"/>
      <c r="C87" s="341" t="s">
        <v>212</v>
      </c>
      <c r="D87" s="410" t="s">
        <v>518</v>
      </c>
      <c r="E87" s="410"/>
    </row>
    <row r="88" spans="1:2" ht="12.75">
      <c r="A88" s="60" t="s">
        <v>711</v>
      </c>
      <c r="B88" s="340"/>
    </row>
    <row r="89" spans="4:6" ht="12.75" customHeight="1">
      <c r="D89" s="410" t="s">
        <v>519</v>
      </c>
      <c r="E89" s="410"/>
      <c r="F89" s="172"/>
    </row>
    <row r="90" spans="4:5" ht="12.75">
      <c r="D90" s="381" t="s">
        <v>702</v>
      </c>
      <c r="E90" s="381"/>
    </row>
    <row r="91" ht="12.75">
      <c r="D91" s="172"/>
    </row>
    <row r="92" ht="12.75">
      <c r="D92" s="172"/>
    </row>
    <row r="93" ht="12.75">
      <c r="D93" s="172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D90:E90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9">
      <selection activeCell="U35" sqref="U35:W35"/>
    </sheetView>
  </sheetViews>
  <sheetFormatPr defaultColWidth="9.140625" defaultRowHeight="12.75"/>
  <cols>
    <col min="1" max="1" width="10.421875" style="60" customWidth="1"/>
    <col min="2" max="2" width="9.140625" style="60" customWidth="1"/>
    <col min="3" max="3" width="9.421875" style="60" customWidth="1"/>
    <col min="4" max="4" width="10.28125" style="60" customWidth="1"/>
    <col min="5" max="7" width="9.140625" style="60" customWidth="1"/>
    <col min="8" max="8" width="8.57421875" style="60" customWidth="1"/>
    <col min="9" max="10" width="9.140625" style="60" customWidth="1"/>
    <col min="11" max="11" width="14.140625" style="60" customWidth="1"/>
    <col min="12" max="13" width="9.140625" style="60" customWidth="1"/>
    <col min="14" max="14" width="5.57421875" style="60" customWidth="1"/>
    <col min="15" max="32" width="7.28125" style="60" customWidth="1"/>
    <col min="33" max="16384" width="9.140625" style="60" customWidth="1"/>
  </cols>
  <sheetData>
    <row r="1" spans="1:13" ht="14.25">
      <c r="A1" s="58" t="s">
        <v>214</v>
      </c>
      <c r="B1" s="59"/>
      <c r="C1" s="59" t="s">
        <v>611</v>
      </c>
      <c r="D1" s="59"/>
      <c r="E1" s="61"/>
      <c r="M1" s="61" t="s">
        <v>594</v>
      </c>
    </row>
    <row r="2" spans="1:5" ht="14.25">
      <c r="A2" s="58" t="s">
        <v>617</v>
      </c>
      <c r="B2" s="59"/>
      <c r="C2" s="59"/>
      <c r="D2" s="59"/>
      <c r="E2" s="63"/>
    </row>
    <row r="3" spans="1:5" ht="14.25">
      <c r="A3" s="58" t="s">
        <v>618</v>
      </c>
      <c r="B3" s="59"/>
      <c r="C3" s="59"/>
      <c r="D3" s="59"/>
      <c r="E3" s="64"/>
    </row>
    <row r="4" spans="1:14" ht="14.25">
      <c r="A4" s="65" t="s">
        <v>619</v>
      </c>
      <c r="B4" s="59"/>
      <c r="C4" s="59"/>
      <c r="D4" s="59"/>
      <c r="E4" s="66"/>
      <c r="K4" s="68"/>
      <c r="L4" s="68"/>
      <c r="M4" s="68"/>
      <c r="N4" s="68"/>
    </row>
    <row r="5" spans="1:14" ht="14.25">
      <c r="A5" s="65" t="s">
        <v>612</v>
      </c>
      <c r="B5" s="59"/>
      <c r="C5" s="59"/>
      <c r="D5" s="59"/>
      <c r="E5" s="64"/>
      <c r="K5" s="411"/>
      <c r="L5" s="411"/>
      <c r="M5" s="411"/>
      <c r="N5" s="411"/>
    </row>
    <row r="6" spans="1:14" ht="14.25">
      <c r="A6" s="67"/>
      <c r="B6" s="66"/>
      <c r="C6" s="59"/>
      <c r="D6" s="59"/>
      <c r="E6" s="64"/>
      <c r="K6" s="64"/>
      <c r="L6" s="64"/>
      <c r="M6" s="64"/>
      <c r="N6" s="64"/>
    </row>
    <row r="7" spans="1:52" ht="14.25">
      <c r="A7" s="419" t="s">
        <v>597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</row>
    <row r="8" spans="1:18" ht="15.75" customHeight="1">
      <c r="A8" s="381" t="s">
        <v>704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</row>
    <row r="9" spans="1:14" ht="14.25">
      <c r="A9" s="67"/>
      <c r="B9" s="59"/>
      <c r="C9" s="59"/>
      <c r="D9" s="59"/>
      <c r="E9" s="66"/>
      <c r="K9" s="412"/>
      <c r="L9" s="412"/>
      <c r="M9" s="412"/>
      <c r="N9" s="412"/>
    </row>
    <row r="10" ht="12.75">
      <c r="AF10" s="60" t="s">
        <v>520</v>
      </c>
    </row>
    <row r="11" spans="1:32" ht="12.75">
      <c r="A11" s="413" t="s">
        <v>521</v>
      </c>
      <c r="B11" s="413"/>
      <c r="C11" s="413"/>
      <c r="D11" s="413"/>
      <c r="E11" s="413"/>
      <c r="F11" s="413"/>
      <c r="G11" s="413"/>
      <c r="H11" s="401"/>
      <c r="I11" s="414" t="s">
        <v>522</v>
      </c>
      <c r="J11" s="416" t="s">
        <v>669</v>
      </c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8"/>
      <c r="AA11" s="420" t="s">
        <v>523</v>
      </c>
      <c r="AB11" s="420"/>
      <c r="AC11" s="420"/>
      <c r="AD11" s="413" t="s">
        <v>524</v>
      </c>
      <c r="AE11" s="413"/>
      <c r="AF11" s="413"/>
    </row>
    <row r="12" spans="1:32" ht="58.5" customHeight="1">
      <c r="A12" s="413"/>
      <c r="B12" s="413"/>
      <c r="C12" s="413"/>
      <c r="D12" s="413"/>
      <c r="E12" s="413"/>
      <c r="F12" s="413"/>
      <c r="G12" s="413"/>
      <c r="H12" s="401"/>
      <c r="I12" s="415"/>
      <c r="J12" s="416" t="s">
        <v>525</v>
      </c>
      <c r="K12" s="421"/>
      <c r="L12" s="416" t="s">
        <v>526</v>
      </c>
      <c r="M12" s="422"/>
      <c r="N12" s="421"/>
      <c r="O12" s="413" t="s">
        <v>527</v>
      </c>
      <c r="P12" s="413"/>
      <c r="Q12" s="413"/>
      <c r="R12" s="413" t="s">
        <v>528</v>
      </c>
      <c r="S12" s="413"/>
      <c r="T12" s="413"/>
      <c r="U12" s="413" t="s">
        <v>529</v>
      </c>
      <c r="V12" s="413"/>
      <c r="W12" s="413"/>
      <c r="X12" s="413" t="s">
        <v>530</v>
      </c>
      <c r="Y12" s="413"/>
      <c r="Z12" s="413"/>
      <c r="AA12" s="420"/>
      <c r="AB12" s="420"/>
      <c r="AC12" s="420"/>
      <c r="AD12" s="413"/>
      <c r="AE12" s="413"/>
      <c r="AF12" s="413"/>
    </row>
    <row r="13" spans="1:32" s="50" customFormat="1" ht="14.25">
      <c r="A13" s="423">
        <v>1</v>
      </c>
      <c r="B13" s="423"/>
      <c r="C13" s="423"/>
      <c r="D13" s="423"/>
      <c r="E13" s="423"/>
      <c r="F13" s="423"/>
      <c r="G13" s="423"/>
      <c r="H13" s="424"/>
      <c r="I13" s="344">
        <v>2</v>
      </c>
      <c r="J13" s="425">
        <v>3</v>
      </c>
      <c r="K13" s="426"/>
      <c r="L13" s="425">
        <v>4</v>
      </c>
      <c r="M13" s="427"/>
      <c r="N13" s="426"/>
      <c r="O13" s="423">
        <v>5</v>
      </c>
      <c r="P13" s="423"/>
      <c r="Q13" s="423"/>
      <c r="R13" s="423">
        <v>6</v>
      </c>
      <c r="S13" s="423"/>
      <c r="T13" s="423"/>
      <c r="U13" s="423">
        <v>7</v>
      </c>
      <c r="V13" s="423"/>
      <c r="W13" s="423"/>
      <c r="X13" s="423">
        <v>8</v>
      </c>
      <c r="Y13" s="423"/>
      <c r="Z13" s="423"/>
      <c r="AA13" s="423">
        <v>9</v>
      </c>
      <c r="AB13" s="423"/>
      <c r="AC13" s="423"/>
      <c r="AD13" s="423">
        <v>10</v>
      </c>
      <c r="AE13" s="423"/>
      <c r="AF13" s="423"/>
    </row>
    <row r="14" spans="1:32" s="67" customFormat="1" ht="18.75" customHeight="1">
      <c r="A14" s="428" t="s">
        <v>714</v>
      </c>
      <c r="B14" s="428"/>
      <c r="C14" s="428"/>
      <c r="D14" s="428"/>
      <c r="E14" s="428"/>
      <c r="F14" s="428"/>
      <c r="G14" s="428"/>
      <c r="H14" s="401"/>
      <c r="I14" s="344">
        <v>901</v>
      </c>
      <c r="J14" s="429">
        <v>4000000</v>
      </c>
      <c r="K14" s="430"/>
      <c r="L14" s="429">
        <v>0</v>
      </c>
      <c r="M14" s="431"/>
      <c r="N14" s="430"/>
      <c r="O14" s="432">
        <v>0</v>
      </c>
      <c r="P14" s="433"/>
      <c r="Q14" s="434"/>
      <c r="R14" s="432">
        <v>1031834</v>
      </c>
      <c r="S14" s="433"/>
      <c r="T14" s="434"/>
      <c r="U14" s="432">
        <v>232381</v>
      </c>
      <c r="V14" s="433"/>
      <c r="W14" s="434"/>
      <c r="X14" s="432">
        <f>U14+R14+O14+L14+J14</f>
        <v>5264215</v>
      </c>
      <c r="Y14" s="433"/>
      <c r="Z14" s="434"/>
      <c r="AA14" s="432">
        <v>0</v>
      </c>
      <c r="AB14" s="433"/>
      <c r="AC14" s="434"/>
      <c r="AD14" s="432">
        <f>X14+AA14</f>
        <v>5264215</v>
      </c>
      <c r="AE14" s="433"/>
      <c r="AF14" s="434"/>
    </row>
    <row r="15" spans="1:32" ht="18.75" customHeight="1">
      <c r="A15" s="401" t="s">
        <v>531</v>
      </c>
      <c r="B15" s="428"/>
      <c r="C15" s="428"/>
      <c r="D15" s="428"/>
      <c r="E15" s="428"/>
      <c r="F15" s="428"/>
      <c r="G15" s="428"/>
      <c r="H15" s="401"/>
      <c r="I15" s="345">
        <v>902</v>
      </c>
      <c r="J15" s="429">
        <v>0</v>
      </c>
      <c r="K15" s="430"/>
      <c r="L15" s="429">
        <v>0</v>
      </c>
      <c r="M15" s="431"/>
      <c r="N15" s="430"/>
      <c r="O15" s="432">
        <v>0</v>
      </c>
      <c r="P15" s="433"/>
      <c r="Q15" s="434"/>
      <c r="R15" s="432">
        <v>0</v>
      </c>
      <c r="S15" s="433"/>
      <c r="T15" s="434"/>
      <c r="U15" s="432">
        <v>0</v>
      </c>
      <c r="V15" s="433"/>
      <c r="W15" s="434"/>
      <c r="X15" s="432">
        <f aca="true" t="shared" si="0" ref="X15:X36">U15+R15+O15+L15+J15</f>
        <v>0</v>
      </c>
      <c r="Y15" s="433"/>
      <c r="Z15" s="434"/>
      <c r="AA15" s="432">
        <v>0</v>
      </c>
      <c r="AB15" s="433"/>
      <c r="AC15" s="434"/>
      <c r="AD15" s="432">
        <f aca="true" t="shared" si="1" ref="AD15:AD36">X15+AA15</f>
        <v>0</v>
      </c>
      <c r="AE15" s="433"/>
      <c r="AF15" s="434"/>
    </row>
    <row r="16" spans="1:32" ht="18.75" customHeight="1">
      <c r="A16" s="401" t="s">
        <v>532</v>
      </c>
      <c r="B16" s="401"/>
      <c r="C16" s="401"/>
      <c r="D16" s="401"/>
      <c r="E16" s="401"/>
      <c r="F16" s="401"/>
      <c r="G16" s="401"/>
      <c r="H16" s="401"/>
      <c r="I16" s="345">
        <v>903</v>
      </c>
      <c r="J16" s="429">
        <v>0</v>
      </c>
      <c r="K16" s="430"/>
      <c r="L16" s="429">
        <v>0</v>
      </c>
      <c r="M16" s="431"/>
      <c r="N16" s="430"/>
      <c r="O16" s="432">
        <v>0</v>
      </c>
      <c r="P16" s="433"/>
      <c r="Q16" s="434"/>
      <c r="R16" s="432">
        <v>0</v>
      </c>
      <c r="S16" s="433"/>
      <c r="T16" s="434"/>
      <c r="U16" s="432">
        <v>0</v>
      </c>
      <c r="V16" s="433"/>
      <c r="W16" s="434"/>
      <c r="X16" s="432">
        <f t="shared" si="0"/>
        <v>0</v>
      </c>
      <c r="Y16" s="433"/>
      <c r="Z16" s="434"/>
      <c r="AA16" s="432">
        <v>0</v>
      </c>
      <c r="AB16" s="433"/>
      <c r="AC16" s="434"/>
      <c r="AD16" s="432">
        <f t="shared" si="1"/>
        <v>0</v>
      </c>
      <c r="AE16" s="433"/>
      <c r="AF16" s="434"/>
    </row>
    <row r="17" spans="1:32" s="67" customFormat="1" ht="18.75" customHeight="1">
      <c r="A17" s="428" t="s">
        <v>716</v>
      </c>
      <c r="B17" s="428"/>
      <c r="C17" s="428"/>
      <c r="D17" s="428"/>
      <c r="E17" s="428"/>
      <c r="F17" s="428"/>
      <c r="G17" s="428"/>
      <c r="H17" s="401"/>
      <c r="I17" s="344">
        <v>904</v>
      </c>
      <c r="J17" s="429">
        <f>J14+J15+J16</f>
        <v>4000000</v>
      </c>
      <c r="K17" s="430"/>
      <c r="L17" s="429">
        <v>0</v>
      </c>
      <c r="M17" s="431"/>
      <c r="N17" s="430"/>
      <c r="O17" s="432">
        <v>0</v>
      </c>
      <c r="P17" s="433"/>
      <c r="Q17" s="434"/>
      <c r="R17" s="432">
        <f>R16+R15+R14</f>
        <v>1031834</v>
      </c>
      <c r="S17" s="433"/>
      <c r="T17" s="434"/>
      <c r="U17" s="432">
        <f>U16+U15+U14</f>
        <v>232381</v>
      </c>
      <c r="V17" s="433"/>
      <c r="W17" s="434"/>
      <c r="X17" s="432">
        <f t="shared" si="0"/>
        <v>5264215</v>
      </c>
      <c r="Y17" s="433"/>
      <c r="Z17" s="434"/>
      <c r="AA17" s="432">
        <v>0</v>
      </c>
      <c r="AB17" s="433"/>
      <c r="AC17" s="434"/>
      <c r="AD17" s="432">
        <f t="shared" si="1"/>
        <v>5264215</v>
      </c>
      <c r="AE17" s="433"/>
      <c r="AF17" s="434"/>
    </row>
    <row r="18" spans="1:32" ht="18.75" customHeight="1">
      <c r="A18" s="401" t="s">
        <v>533</v>
      </c>
      <c r="B18" s="428"/>
      <c r="C18" s="428"/>
      <c r="D18" s="428"/>
      <c r="E18" s="428"/>
      <c r="F18" s="428"/>
      <c r="G18" s="428"/>
      <c r="H18" s="401"/>
      <c r="I18" s="345">
        <v>905</v>
      </c>
      <c r="J18" s="429">
        <v>0</v>
      </c>
      <c r="K18" s="430"/>
      <c r="L18" s="429">
        <v>0</v>
      </c>
      <c r="M18" s="431"/>
      <c r="N18" s="430"/>
      <c r="O18" s="435">
        <v>0</v>
      </c>
      <c r="P18" s="435"/>
      <c r="Q18" s="435"/>
      <c r="R18" s="435">
        <v>0</v>
      </c>
      <c r="S18" s="435"/>
      <c r="T18" s="435"/>
      <c r="U18" s="435">
        <v>0</v>
      </c>
      <c r="V18" s="435"/>
      <c r="W18" s="435"/>
      <c r="X18" s="435">
        <f t="shared" si="0"/>
        <v>0</v>
      </c>
      <c r="Y18" s="435"/>
      <c r="Z18" s="435"/>
      <c r="AA18" s="435">
        <v>0</v>
      </c>
      <c r="AB18" s="435"/>
      <c r="AC18" s="435"/>
      <c r="AD18" s="435">
        <f t="shared" si="1"/>
        <v>0</v>
      </c>
      <c r="AE18" s="435"/>
      <c r="AF18" s="435"/>
    </row>
    <row r="19" spans="1:32" ht="18.75" customHeight="1">
      <c r="A19" s="401" t="s">
        <v>534</v>
      </c>
      <c r="B19" s="401"/>
      <c r="C19" s="401"/>
      <c r="D19" s="401"/>
      <c r="E19" s="401"/>
      <c r="F19" s="401"/>
      <c r="G19" s="401"/>
      <c r="H19" s="401"/>
      <c r="I19" s="345">
        <v>906</v>
      </c>
      <c r="J19" s="429">
        <v>0</v>
      </c>
      <c r="K19" s="430"/>
      <c r="L19" s="429">
        <v>0</v>
      </c>
      <c r="M19" s="431"/>
      <c r="N19" s="430"/>
      <c r="O19" s="435">
        <v>0</v>
      </c>
      <c r="P19" s="435"/>
      <c r="Q19" s="435"/>
      <c r="R19" s="435">
        <v>0</v>
      </c>
      <c r="S19" s="435"/>
      <c r="T19" s="435"/>
      <c r="U19" s="435">
        <v>0</v>
      </c>
      <c r="V19" s="435"/>
      <c r="W19" s="435"/>
      <c r="X19" s="435">
        <f t="shared" si="0"/>
        <v>0</v>
      </c>
      <c r="Y19" s="435"/>
      <c r="Z19" s="435"/>
      <c r="AA19" s="435">
        <v>0</v>
      </c>
      <c r="AB19" s="435"/>
      <c r="AC19" s="435"/>
      <c r="AD19" s="435">
        <f t="shared" si="1"/>
        <v>0</v>
      </c>
      <c r="AE19" s="435"/>
      <c r="AF19" s="435"/>
    </row>
    <row r="20" spans="1:32" ht="18.75" customHeight="1">
      <c r="A20" s="401" t="s">
        <v>535</v>
      </c>
      <c r="B20" s="428"/>
      <c r="C20" s="428"/>
      <c r="D20" s="428"/>
      <c r="E20" s="428"/>
      <c r="F20" s="428"/>
      <c r="G20" s="428"/>
      <c r="H20" s="401"/>
      <c r="I20" s="345">
        <v>907</v>
      </c>
      <c r="J20" s="429">
        <v>0</v>
      </c>
      <c r="K20" s="430"/>
      <c r="L20" s="429">
        <v>0</v>
      </c>
      <c r="M20" s="431"/>
      <c r="N20" s="430"/>
      <c r="O20" s="435">
        <v>0</v>
      </c>
      <c r="P20" s="435"/>
      <c r="Q20" s="435"/>
      <c r="R20" s="435">
        <v>0</v>
      </c>
      <c r="S20" s="435"/>
      <c r="T20" s="435"/>
      <c r="U20" s="435">
        <v>0</v>
      </c>
      <c r="V20" s="435"/>
      <c r="W20" s="435"/>
      <c r="X20" s="435">
        <f t="shared" si="0"/>
        <v>0</v>
      </c>
      <c r="Y20" s="435"/>
      <c r="Z20" s="435"/>
      <c r="AA20" s="435">
        <v>0</v>
      </c>
      <c r="AB20" s="435"/>
      <c r="AC20" s="435"/>
      <c r="AD20" s="435">
        <f t="shared" si="1"/>
        <v>0</v>
      </c>
      <c r="AE20" s="435"/>
      <c r="AF20" s="435"/>
    </row>
    <row r="21" spans="1:32" ht="18.75" customHeight="1">
      <c r="A21" s="401" t="s">
        <v>536</v>
      </c>
      <c r="B21" s="401"/>
      <c r="C21" s="401"/>
      <c r="D21" s="401"/>
      <c r="E21" s="401"/>
      <c r="F21" s="401"/>
      <c r="G21" s="401"/>
      <c r="H21" s="401"/>
      <c r="I21" s="345">
        <v>908</v>
      </c>
      <c r="J21" s="429">
        <v>0</v>
      </c>
      <c r="K21" s="430"/>
      <c r="L21" s="429">
        <v>0</v>
      </c>
      <c r="M21" s="431"/>
      <c r="N21" s="430"/>
      <c r="O21" s="435">
        <v>0</v>
      </c>
      <c r="P21" s="435"/>
      <c r="Q21" s="435"/>
      <c r="R21" s="435">
        <v>0</v>
      </c>
      <c r="S21" s="435"/>
      <c r="T21" s="435"/>
      <c r="U21" s="435">
        <v>109054</v>
      </c>
      <c r="V21" s="435"/>
      <c r="W21" s="435"/>
      <c r="X21" s="435">
        <f t="shared" si="0"/>
        <v>109054</v>
      </c>
      <c r="Y21" s="435"/>
      <c r="Z21" s="435"/>
      <c r="AA21" s="435">
        <v>0</v>
      </c>
      <c r="AB21" s="435"/>
      <c r="AC21" s="435"/>
      <c r="AD21" s="435">
        <f t="shared" si="1"/>
        <v>109054</v>
      </c>
      <c r="AE21" s="435"/>
      <c r="AF21" s="435"/>
    </row>
    <row r="22" spans="1:32" ht="18.75" customHeight="1">
      <c r="A22" s="401" t="s">
        <v>537</v>
      </c>
      <c r="B22" s="428"/>
      <c r="C22" s="428"/>
      <c r="D22" s="428"/>
      <c r="E22" s="428"/>
      <c r="F22" s="428"/>
      <c r="G22" s="428"/>
      <c r="H22" s="401"/>
      <c r="I22" s="345">
        <v>909</v>
      </c>
      <c r="J22" s="429">
        <v>0</v>
      </c>
      <c r="K22" s="430"/>
      <c r="L22" s="429">
        <v>0</v>
      </c>
      <c r="M22" s="431"/>
      <c r="N22" s="430"/>
      <c r="O22" s="435">
        <v>0</v>
      </c>
      <c r="P22" s="435"/>
      <c r="Q22" s="435"/>
      <c r="R22" s="435">
        <v>0</v>
      </c>
      <c r="S22" s="435"/>
      <c r="T22" s="435"/>
      <c r="U22" s="435">
        <v>0</v>
      </c>
      <c r="V22" s="435"/>
      <c r="W22" s="435"/>
      <c r="X22" s="435">
        <f t="shared" si="0"/>
        <v>0</v>
      </c>
      <c r="Y22" s="435"/>
      <c r="Z22" s="435"/>
      <c r="AA22" s="435">
        <v>0</v>
      </c>
      <c r="AB22" s="435"/>
      <c r="AC22" s="435"/>
      <c r="AD22" s="435">
        <f t="shared" si="1"/>
        <v>0</v>
      </c>
      <c r="AE22" s="435"/>
      <c r="AF22" s="435"/>
    </row>
    <row r="23" spans="1:32" ht="18.75" customHeight="1">
      <c r="A23" s="401" t="s">
        <v>538</v>
      </c>
      <c r="B23" s="428"/>
      <c r="C23" s="428"/>
      <c r="D23" s="428"/>
      <c r="E23" s="428"/>
      <c r="F23" s="428"/>
      <c r="G23" s="428"/>
      <c r="H23" s="401"/>
      <c r="I23" s="345">
        <v>910</v>
      </c>
      <c r="J23" s="429">
        <v>0</v>
      </c>
      <c r="K23" s="430"/>
      <c r="L23" s="429">
        <v>0</v>
      </c>
      <c r="M23" s="431"/>
      <c r="N23" s="430"/>
      <c r="O23" s="435">
        <v>0</v>
      </c>
      <c r="P23" s="435"/>
      <c r="Q23" s="435"/>
      <c r="R23" s="435">
        <v>232381</v>
      </c>
      <c r="S23" s="435"/>
      <c r="T23" s="435"/>
      <c r="U23" s="435">
        <v>-232381</v>
      </c>
      <c r="V23" s="435"/>
      <c r="W23" s="435"/>
      <c r="X23" s="435">
        <f t="shared" si="0"/>
        <v>0</v>
      </c>
      <c r="Y23" s="435"/>
      <c r="Z23" s="435"/>
      <c r="AA23" s="435">
        <v>0</v>
      </c>
      <c r="AB23" s="435"/>
      <c r="AC23" s="435"/>
      <c r="AD23" s="435">
        <f t="shared" si="1"/>
        <v>0</v>
      </c>
      <c r="AE23" s="435"/>
      <c r="AF23" s="435"/>
    </row>
    <row r="24" spans="1:32" ht="18.75" customHeight="1">
      <c r="A24" s="401" t="s">
        <v>539</v>
      </c>
      <c r="B24" s="401"/>
      <c r="C24" s="401"/>
      <c r="D24" s="401"/>
      <c r="E24" s="401"/>
      <c r="F24" s="401"/>
      <c r="G24" s="401"/>
      <c r="H24" s="401"/>
      <c r="I24" s="345">
        <v>911</v>
      </c>
      <c r="J24" s="429">
        <v>0</v>
      </c>
      <c r="K24" s="430"/>
      <c r="L24" s="429">
        <v>0</v>
      </c>
      <c r="M24" s="431"/>
      <c r="N24" s="430"/>
      <c r="O24" s="435">
        <v>0</v>
      </c>
      <c r="P24" s="435"/>
      <c r="Q24" s="435"/>
      <c r="R24" s="435">
        <v>0</v>
      </c>
      <c r="S24" s="435"/>
      <c r="T24" s="435"/>
      <c r="U24" s="435">
        <v>0</v>
      </c>
      <c r="V24" s="435"/>
      <c r="W24" s="435"/>
      <c r="X24" s="435">
        <f t="shared" si="0"/>
        <v>0</v>
      </c>
      <c r="Y24" s="435"/>
      <c r="Z24" s="435"/>
      <c r="AA24" s="435">
        <v>0</v>
      </c>
      <c r="AB24" s="435"/>
      <c r="AC24" s="435"/>
      <c r="AD24" s="435">
        <f t="shared" si="1"/>
        <v>0</v>
      </c>
      <c r="AE24" s="435"/>
      <c r="AF24" s="435"/>
    </row>
    <row r="25" spans="1:32" s="67" customFormat="1" ht="18.75" customHeight="1">
      <c r="A25" s="428" t="s">
        <v>670</v>
      </c>
      <c r="B25" s="428"/>
      <c r="C25" s="428"/>
      <c r="D25" s="428"/>
      <c r="E25" s="428"/>
      <c r="F25" s="428"/>
      <c r="G25" s="428"/>
      <c r="H25" s="401"/>
      <c r="I25" s="344">
        <v>912</v>
      </c>
      <c r="J25" s="429"/>
      <c r="K25" s="430"/>
      <c r="L25" s="429">
        <v>0</v>
      </c>
      <c r="M25" s="431"/>
      <c r="N25" s="430"/>
      <c r="O25" s="435">
        <v>0</v>
      </c>
      <c r="P25" s="435"/>
      <c r="Q25" s="435"/>
      <c r="R25" s="435">
        <f>R24+R23+R22+R21+R20+R18+R17</f>
        <v>1264215</v>
      </c>
      <c r="S25" s="435"/>
      <c r="T25" s="435"/>
      <c r="U25" s="435">
        <f>U24+U23+U22+U21+U20+U19+U18+U17</f>
        <v>109054</v>
      </c>
      <c r="V25" s="435"/>
      <c r="W25" s="435"/>
      <c r="X25" s="435">
        <f t="shared" si="0"/>
        <v>1373269</v>
      </c>
      <c r="Y25" s="435"/>
      <c r="Z25" s="435"/>
      <c r="AA25" s="435">
        <v>0</v>
      </c>
      <c r="AB25" s="435"/>
      <c r="AC25" s="435"/>
      <c r="AD25" s="435">
        <f t="shared" si="1"/>
        <v>1373269</v>
      </c>
      <c r="AE25" s="435"/>
      <c r="AF25" s="435"/>
    </row>
    <row r="26" spans="1:32" ht="18.75" customHeight="1">
      <c r="A26" s="401" t="s">
        <v>540</v>
      </c>
      <c r="B26" s="428"/>
      <c r="C26" s="428"/>
      <c r="D26" s="428"/>
      <c r="E26" s="428"/>
      <c r="F26" s="428"/>
      <c r="G26" s="428"/>
      <c r="H26" s="401"/>
      <c r="I26" s="345">
        <v>913</v>
      </c>
      <c r="J26" s="429">
        <v>0</v>
      </c>
      <c r="K26" s="430"/>
      <c r="L26" s="429">
        <v>0</v>
      </c>
      <c r="M26" s="431"/>
      <c r="N26" s="430"/>
      <c r="O26" s="435">
        <v>0</v>
      </c>
      <c r="P26" s="435"/>
      <c r="Q26" s="435"/>
      <c r="R26" s="435">
        <v>0</v>
      </c>
      <c r="S26" s="435"/>
      <c r="T26" s="435"/>
      <c r="U26" s="435">
        <v>0</v>
      </c>
      <c r="V26" s="435"/>
      <c r="W26" s="435"/>
      <c r="X26" s="435">
        <f t="shared" si="0"/>
        <v>0</v>
      </c>
      <c r="Y26" s="435"/>
      <c r="Z26" s="435"/>
      <c r="AA26" s="435">
        <v>0</v>
      </c>
      <c r="AB26" s="435"/>
      <c r="AC26" s="435"/>
      <c r="AD26" s="435">
        <f t="shared" si="1"/>
        <v>0</v>
      </c>
      <c r="AE26" s="435"/>
      <c r="AF26" s="435"/>
    </row>
    <row r="27" spans="1:32" ht="18.75" customHeight="1">
      <c r="A27" s="401" t="s">
        <v>541</v>
      </c>
      <c r="B27" s="401"/>
      <c r="C27" s="401"/>
      <c r="D27" s="401"/>
      <c r="E27" s="401"/>
      <c r="F27" s="401"/>
      <c r="G27" s="401"/>
      <c r="H27" s="401"/>
      <c r="I27" s="345">
        <v>914</v>
      </c>
      <c r="J27" s="429">
        <v>0</v>
      </c>
      <c r="K27" s="430"/>
      <c r="L27" s="429">
        <v>0</v>
      </c>
      <c r="M27" s="431"/>
      <c r="N27" s="430"/>
      <c r="O27" s="435">
        <v>0</v>
      </c>
      <c r="P27" s="435"/>
      <c r="Q27" s="435"/>
      <c r="R27" s="435">
        <v>0</v>
      </c>
      <c r="S27" s="435"/>
      <c r="T27" s="435"/>
      <c r="U27" s="435">
        <v>0</v>
      </c>
      <c r="V27" s="435"/>
      <c r="W27" s="435"/>
      <c r="X27" s="435">
        <f t="shared" si="0"/>
        <v>0</v>
      </c>
      <c r="Y27" s="435"/>
      <c r="Z27" s="435"/>
      <c r="AA27" s="435">
        <v>0</v>
      </c>
      <c r="AB27" s="435"/>
      <c r="AC27" s="435"/>
      <c r="AD27" s="435">
        <f t="shared" si="1"/>
        <v>0</v>
      </c>
      <c r="AE27" s="435"/>
      <c r="AF27" s="435"/>
    </row>
    <row r="28" spans="1:32" s="67" customFormat="1" ht="18.75" customHeight="1">
      <c r="A28" s="428" t="s">
        <v>715</v>
      </c>
      <c r="B28" s="428"/>
      <c r="C28" s="428"/>
      <c r="D28" s="428"/>
      <c r="E28" s="428"/>
      <c r="F28" s="428"/>
      <c r="G28" s="428"/>
      <c r="H28" s="401"/>
      <c r="I28" s="344">
        <v>915</v>
      </c>
      <c r="J28" s="429">
        <v>4000000</v>
      </c>
      <c r="K28" s="430"/>
      <c r="L28" s="429">
        <v>0</v>
      </c>
      <c r="M28" s="431"/>
      <c r="N28" s="430"/>
      <c r="O28" s="435">
        <v>0</v>
      </c>
      <c r="P28" s="435"/>
      <c r="Q28" s="435"/>
      <c r="R28" s="435">
        <f>R27+R26+R25</f>
        <v>1264215</v>
      </c>
      <c r="S28" s="435"/>
      <c r="T28" s="435"/>
      <c r="U28" s="435">
        <f>U27+U26+U25</f>
        <v>109054</v>
      </c>
      <c r="V28" s="435"/>
      <c r="W28" s="435"/>
      <c r="X28" s="435">
        <f t="shared" si="0"/>
        <v>5373269</v>
      </c>
      <c r="Y28" s="435"/>
      <c r="Z28" s="435"/>
      <c r="AA28" s="435">
        <v>0</v>
      </c>
      <c r="AB28" s="435"/>
      <c r="AC28" s="435"/>
      <c r="AD28" s="435">
        <f t="shared" si="1"/>
        <v>5373269</v>
      </c>
      <c r="AE28" s="435"/>
      <c r="AF28" s="435"/>
    </row>
    <row r="29" spans="1:32" ht="18.75" customHeight="1">
      <c r="A29" s="401" t="s">
        <v>542</v>
      </c>
      <c r="B29" s="428"/>
      <c r="C29" s="428"/>
      <c r="D29" s="428"/>
      <c r="E29" s="428"/>
      <c r="F29" s="428"/>
      <c r="G29" s="428"/>
      <c r="H29" s="401"/>
      <c r="I29" s="345">
        <v>916</v>
      </c>
      <c r="J29" s="429">
        <v>0</v>
      </c>
      <c r="K29" s="430"/>
      <c r="L29" s="429">
        <v>0</v>
      </c>
      <c r="M29" s="431"/>
      <c r="N29" s="430"/>
      <c r="O29" s="435">
        <v>0</v>
      </c>
      <c r="P29" s="435"/>
      <c r="Q29" s="435"/>
      <c r="R29" s="435">
        <v>0</v>
      </c>
      <c r="S29" s="435"/>
      <c r="T29" s="435"/>
      <c r="U29" s="435">
        <v>0</v>
      </c>
      <c r="V29" s="435"/>
      <c r="W29" s="435"/>
      <c r="X29" s="435">
        <f t="shared" si="0"/>
        <v>0</v>
      </c>
      <c r="Y29" s="435"/>
      <c r="Z29" s="435"/>
      <c r="AA29" s="435">
        <v>0</v>
      </c>
      <c r="AB29" s="435"/>
      <c r="AC29" s="435"/>
      <c r="AD29" s="435">
        <f t="shared" si="1"/>
        <v>0</v>
      </c>
      <c r="AE29" s="435"/>
      <c r="AF29" s="435"/>
    </row>
    <row r="30" spans="1:32" ht="18.75" customHeight="1">
      <c r="A30" s="401" t="s">
        <v>543</v>
      </c>
      <c r="B30" s="401"/>
      <c r="C30" s="401"/>
      <c r="D30" s="401"/>
      <c r="E30" s="401"/>
      <c r="F30" s="401"/>
      <c r="G30" s="401"/>
      <c r="H30" s="401"/>
      <c r="I30" s="345">
        <v>917</v>
      </c>
      <c r="J30" s="429">
        <v>0</v>
      </c>
      <c r="K30" s="430"/>
      <c r="L30" s="429">
        <v>0</v>
      </c>
      <c r="M30" s="431"/>
      <c r="N30" s="430"/>
      <c r="O30" s="435">
        <v>0</v>
      </c>
      <c r="P30" s="435"/>
      <c r="Q30" s="435"/>
      <c r="R30" s="435">
        <v>0</v>
      </c>
      <c r="S30" s="435"/>
      <c r="T30" s="435"/>
      <c r="U30" s="435">
        <v>0</v>
      </c>
      <c r="V30" s="435"/>
      <c r="W30" s="435"/>
      <c r="X30" s="435">
        <f t="shared" si="0"/>
        <v>0</v>
      </c>
      <c r="Y30" s="435"/>
      <c r="Z30" s="435"/>
      <c r="AA30" s="435">
        <v>0</v>
      </c>
      <c r="AB30" s="435"/>
      <c r="AC30" s="435"/>
      <c r="AD30" s="435">
        <f t="shared" si="1"/>
        <v>0</v>
      </c>
      <c r="AE30" s="435"/>
      <c r="AF30" s="435"/>
    </row>
    <row r="31" spans="1:32" ht="18.75" customHeight="1">
      <c r="A31" s="401" t="s">
        <v>544</v>
      </c>
      <c r="B31" s="428"/>
      <c r="C31" s="428"/>
      <c r="D31" s="428"/>
      <c r="E31" s="428"/>
      <c r="F31" s="428"/>
      <c r="G31" s="428"/>
      <c r="H31" s="401"/>
      <c r="I31" s="345">
        <v>918</v>
      </c>
      <c r="J31" s="429">
        <v>0</v>
      </c>
      <c r="K31" s="430"/>
      <c r="L31" s="429">
        <v>0</v>
      </c>
      <c r="M31" s="431"/>
      <c r="N31" s="430"/>
      <c r="O31" s="435">
        <v>0</v>
      </c>
      <c r="P31" s="435"/>
      <c r="Q31" s="435"/>
      <c r="R31" s="435">
        <v>0</v>
      </c>
      <c r="S31" s="435"/>
      <c r="T31" s="435"/>
      <c r="U31" s="435">
        <v>0</v>
      </c>
      <c r="V31" s="435"/>
      <c r="W31" s="435"/>
      <c r="X31" s="435">
        <f t="shared" si="0"/>
        <v>0</v>
      </c>
      <c r="Y31" s="435"/>
      <c r="Z31" s="435"/>
      <c r="AA31" s="435">
        <v>0</v>
      </c>
      <c r="AB31" s="435"/>
      <c r="AC31" s="435"/>
      <c r="AD31" s="435">
        <f t="shared" si="1"/>
        <v>0</v>
      </c>
      <c r="AE31" s="435"/>
      <c r="AF31" s="435"/>
    </row>
    <row r="32" spans="1:32" ht="18.75" customHeight="1">
      <c r="A32" s="401" t="s">
        <v>545</v>
      </c>
      <c r="B32" s="401"/>
      <c r="C32" s="401"/>
      <c r="D32" s="401"/>
      <c r="E32" s="401"/>
      <c r="F32" s="401"/>
      <c r="G32" s="401"/>
      <c r="H32" s="401"/>
      <c r="I32" s="345">
        <v>919</v>
      </c>
      <c r="J32" s="429">
        <v>0</v>
      </c>
      <c r="K32" s="430"/>
      <c r="L32" s="429">
        <v>0</v>
      </c>
      <c r="M32" s="431"/>
      <c r="N32" s="430"/>
      <c r="O32" s="435">
        <v>0</v>
      </c>
      <c r="P32" s="435"/>
      <c r="Q32" s="435"/>
      <c r="R32" s="435">
        <v>0</v>
      </c>
      <c r="S32" s="435"/>
      <c r="T32" s="435"/>
      <c r="U32" s="435">
        <v>75827</v>
      </c>
      <c r="V32" s="435"/>
      <c r="W32" s="435"/>
      <c r="X32" s="435">
        <f t="shared" si="0"/>
        <v>75827</v>
      </c>
      <c r="Y32" s="435"/>
      <c r="Z32" s="435"/>
      <c r="AA32" s="435">
        <v>0</v>
      </c>
      <c r="AB32" s="435"/>
      <c r="AC32" s="435"/>
      <c r="AD32" s="435">
        <f t="shared" si="1"/>
        <v>75827</v>
      </c>
      <c r="AE32" s="435"/>
      <c r="AF32" s="435"/>
    </row>
    <row r="33" spans="1:32" ht="18.75" customHeight="1">
      <c r="A33" s="401" t="s">
        <v>546</v>
      </c>
      <c r="B33" s="428"/>
      <c r="C33" s="428"/>
      <c r="D33" s="428"/>
      <c r="E33" s="428"/>
      <c r="F33" s="428"/>
      <c r="G33" s="428"/>
      <c r="H33" s="401"/>
      <c r="I33" s="345">
        <v>920</v>
      </c>
      <c r="J33" s="429">
        <v>0</v>
      </c>
      <c r="K33" s="430"/>
      <c r="L33" s="429">
        <v>0</v>
      </c>
      <c r="M33" s="431"/>
      <c r="N33" s="430"/>
      <c r="O33" s="435">
        <v>0</v>
      </c>
      <c r="P33" s="435"/>
      <c r="Q33" s="435"/>
      <c r="R33" s="435">
        <v>0</v>
      </c>
      <c r="S33" s="435"/>
      <c r="T33" s="435"/>
      <c r="U33" s="435">
        <v>0</v>
      </c>
      <c r="V33" s="435"/>
      <c r="W33" s="435"/>
      <c r="X33" s="435">
        <f t="shared" si="0"/>
        <v>0</v>
      </c>
      <c r="Y33" s="435"/>
      <c r="Z33" s="435"/>
      <c r="AA33" s="435">
        <v>0</v>
      </c>
      <c r="AB33" s="435"/>
      <c r="AC33" s="435"/>
      <c r="AD33" s="435">
        <f t="shared" si="1"/>
        <v>0</v>
      </c>
      <c r="AE33" s="435"/>
      <c r="AF33" s="435"/>
    </row>
    <row r="34" spans="1:32" ht="18.75" customHeight="1">
      <c r="A34" s="401" t="s">
        <v>547</v>
      </c>
      <c r="B34" s="428"/>
      <c r="C34" s="428"/>
      <c r="D34" s="428"/>
      <c r="E34" s="428"/>
      <c r="F34" s="428"/>
      <c r="G34" s="428"/>
      <c r="H34" s="401"/>
      <c r="I34" s="345">
        <v>921</v>
      </c>
      <c r="J34" s="429">
        <v>0</v>
      </c>
      <c r="K34" s="430"/>
      <c r="L34" s="429">
        <v>0</v>
      </c>
      <c r="M34" s="431"/>
      <c r="N34" s="430"/>
      <c r="O34" s="435">
        <v>0</v>
      </c>
      <c r="P34" s="435"/>
      <c r="Q34" s="435"/>
      <c r="R34" s="435">
        <v>109054</v>
      </c>
      <c r="S34" s="435"/>
      <c r="T34" s="435"/>
      <c r="U34" s="435">
        <v>-109054</v>
      </c>
      <c r="V34" s="435"/>
      <c r="W34" s="435"/>
      <c r="X34" s="435">
        <f t="shared" si="0"/>
        <v>0</v>
      </c>
      <c r="Y34" s="435"/>
      <c r="Z34" s="435"/>
      <c r="AA34" s="435">
        <v>0</v>
      </c>
      <c r="AB34" s="435"/>
      <c r="AC34" s="435"/>
      <c r="AD34" s="435">
        <f t="shared" si="1"/>
        <v>0</v>
      </c>
      <c r="AE34" s="435"/>
      <c r="AF34" s="435"/>
    </row>
    <row r="35" spans="1:32" ht="18.75" customHeight="1">
      <c r="A35" s="401" t="s">
        <v>548</v>
      </c>
      <c r="B35" s="401"/>
      <c r="C35" s="401"/>
      <c r="D35" s="401"/>
      <c r="E35" s="401"/>
      <c r="F35" s="401"/>
      <c r="G35" s="401"/>
      <c r="H35" s="401"/>
      <c r="I35" s="345">
        <v>922</v>
      </c>
      <c r="J35" s="429">
        <v>0</v>
      </c>
      <c r="K35" s="430"/>
      <c r="L35" s="429">
        <v>0</v>
      </c>
      <c r="M35" s="431"/>
      <c r="N35" s="430"/>
      <c r="O35" s="435">
        <v>0</v>
      </c>
      <c r="P35" s="435"/>
      <c r="Q35" s="435"/>
      <c r="R35" s="435">
        <v>0</v>
      </c>
      <c r="S35" s="435"/>
      <c r="T35" s="435"/>
      <c r="U35" s="435">
        <v>0</v>
      </c>
      <c r="V35" s="435"/>
      <c r="W35" s="435"/>
      <c r="X35" s="435">
        <f t="shared" si="0"/>
        <v>0</v>
      </c>
      <c r="Y35" s="435"/>
      <c r="Z35" s="435"/>
      <c r="AA35" s="435">
        <v>0</v>
      </c>
      <c r="AB35" s="435"/>
      <c r="AC35" s="435"/>
      <c r="AD35" s="435">
        <f t="shared" si="1"/>
        <v>0</v>
      </c>
      <c r="AE35" s="435"/>
      <c r="AF35" s="435"/>
    </row>
    <row r="36" spans="1:32" s="67" customFormat="1" ht="18.75" customHeight="1">
      <c r="A36" s="428" t="s">
        <v>717</v>
      </c>
      <c r="B36" s="428"/>
      <c r="C36" s="428"/>
      <c r="D36" s="428"/>
      <c r="E36" s="428"/>
      <c r="F36" s="428"/>
      <c r="G36" s="428"/>
      <c r="H36" s="401"/>
      <c r="I36" s="344">
        <v>923</v>
      </c>
      <c r="J36" s="429">
        <v>4000000</v>
      </c>
      <c r="K36" s="430"/>
      <c r="L36" s="429">
        <v>0</v>
      </c>
      <c r="M36" s="431"/>
      <c r="N36" s="430"/>
      <c r="O36" s="435">
        <v>0</v>
      </c>
      <c r="P36" s="435"/>
      <c r="Q36" s="435"/>
      <c r="R36" s="435">
        <f>R35+R34+R33+R32+R31+R30+R29+R28</f>
        <v>1373269</v>
      </c>
      <c r="S36" s="435"/>
      <c r="T36" s="435"/>
      <c r="U36" s="435">
        <f>U35+U34+U33+U32+U31+U30+U29+U28</f>
        <v>75827</v>
      </c>
      <c r="V36" s="435"/>
      <c r="W36" s="435"/>
      <c r="X36" s="435">
        <f t="shared" si="0"/>
        <v>5449096</v>
      </c>
      <c r="Y36" s="435"/>
      <c r="Z36" s="435"/>
      <c r="AA36" s="435">
        <v>0</v>
      </c>
      <c r="AB36" s="435"/>
      <c r="AC36" s="435"/>
      <c r="AD36" s="435">
        <f t="shared" si="1"/>
        <v>5449096</v>
      </c>
      <c r="AE36" s="435"/>
      <c r="AF36" s="435"/>
    </row>
    <row r="38" spans="1:31" ht="12.75">
      <c r="A38" s="347" t="s">
        <v>671</v>
      </c>
      <c r="B38" s="347"/>
      <c r="C38" s="347"/>
      <c r="M38" s="60" t="s">
        <v>549</v>
      </c>
      <c r="AE38" s="60" t="s">
        <v>550</v>
      </c>
    </row>
    <row r="39" spans="1:3" ht="12.75">
      <c r="A39" s="347" t="s">
        <v>712</v>
      </c>
      <c r="B39" s="347"/>
      <c r="C39" s="347"/>
    </row>
    <row r="59" spans="13:14" ht="12.75">
      <c r="M59" s="69"/>
      <c r="N59" s="69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67.140625" style="57" customWidth="1"/>
    <col min="2" max="2" width="75.140625" style="53" customWidth="1"/>
    <col min="3" max="16384" width="9.140625" style="53" customWidth="1"/>
  </cols>
  <sheetData>
    <row r="1" spans="1:11" ht="14.25">
      <c r="A1" s="348" t="s">
        <v>672</v>
      </c>
      <c r="B1" s="46" t="s">
        <v>588</v>
      </c>
      <c r="C1" s="47"/>
      <c r="E1" s="47"/>
      <c r="F1" s="47"/>
      <c r="G1" s="48"/>
      <c r="I1" s="49"/>
      <c r="J1" s="49"/>
      <c r="K1" s="49"/>
    </row>
    <row r="2" spans="1:11" ht="14.25">
      <c r="A2" s="436" t="s">
        <v>596</v>
      </c>
      <c r="B2" s="46" t="s">
        <v>595</v>
      </c>
      <c r="C2" s="47"/>
      <c r="E2" s="47"/>
      <c r="F2" s="47"/>
      <c r="G2" s="48"/>
      <c r="I2" s="49"/>
      <c r="J2" s="49"/>
      <c r="K2" s="49"/>
    </row>
    <row r="3" spans="1:11" ht="34.5" customHeight="1">
      <c r="A3" s="437"/>
      <c r="B3" s="46"/>
      <c r="C3" s="52"/>
      <c r="D3" s="52"/>
      <c r="E3" s="52"/>
      <c r="F3" s="52"/>
      <c r="G3" s="52"/>
      <c r="H3" s="52"/>
      <c r="I3" s="52"/>
      <c r="J3" s="52"/>
      <c r="K3" s="52"/>
    </row>
    <row r="4" spans="1:11" ht="48.75" customHeight="1">
      <c r="A4" s="349" t="s">
        <v>589</v>
      </c>
      <c r="B4" s="349" t="s">
        <v>590</v>
      </c>
      <c r="C4" s="52"/>
      <c r="D4" s="52"/>
      <c r="E4" s="52"/>
      <c r="F4" s="52"/>
      <c r="G4" s="52"/>
      <c r="H4" s="52"/>
      <c r="I4" s="52"/>
      <c r="J4" s="52"/>
      <c r="K4" s="52"/>
    </row>
    <row r="5" spans="1:2" ht="14.25">
      <c r="A5" s="361" t="s">
        <v>673</v>
      </c>
      <c r="B5" s="360" t="s">
        <v>706</v>
      </c>
    </row>
    <row r="6" spans="1:2" ht="14.25">
      <c r="A6" s="359"/>
      <c r="B6" s="360" t="s">
        <v>707</v>
      </c>
    </row>
    <row r="7" spans="1:2" ht="12.75">
      <c r="A7" s="358"/>
      <c r="B7" s="360" t="s">
        <v>708</v>
      </c>
    </row>
    <row r="8" spans="1:2" ht="12.75">
      <c r="A8" s="351"/>
      <c r="B8" s="352"/>
    </row>
    <row r="9" spans="1:2" ht="12.75">
      <c r="A9" s="353"/>
      <c r="B9" s="351"/>
    </row>
    <row r="10" spans="1:2" ht="12.75">
      <c r="A10" s="351"/>
      <c r="B10" s="351"/>
    </row>
    <row r="11" spans="1:2" ht="12.75">
      <c r="A11" s="351"/>
      <c r="B11" s="351"/>
    </row>
    <row r="12" spans="1:2" ht="12.75">
      <c r="A12" s="354"/>
      <c r="B12" s="351"/>
    </row>
    <row r="13" spans="1:2" ht="15" customHeight="1">
      <c r="A13" s="354"/>
      <c r="B13" s="351"/>
    </row>
    <row r="14" spans="1:2" ht="17.25" customHeight="1">
      <c r="A14" s="354"/>
      <c r="B14" s="351"/>
    </row>
    <row r="15" spans="1:2" ht="12.75">
      <c r="A15" s="354"/>
      <c r="B15" s="351"/>
    </row>
    <row r="16" spans="1:2" ht="12.75">
      <c r="A16" s="354"/>
      <c r="B16" s="351"/>
    </row>
    <row r="17" spans="1:2" ht="12.75">
      <c r="A17" s="354"/>
      <c r="B17" s="351"/>
    </row>
    <row r="18" spans="1:2" ht="14.25">
      <c r="A18" s="355"/>
      <c r="B18" s="351"/>
    </row>
    <row r="19" spans="1:2" ht="12.75">
      <c r="A19" s="354"/>
      <c r="B19" s="351"/>
    </row>
    <row r="20" spans="1:2" ht="12.75">
      <c r="A20" s="354"/>
      <c r="B20" s="351"/>
    </row>
    <row r="21" spans="1:2" ht="12.75">
      <c r="A21" s="354"/>
      <c r="B21" s="351"/>
    </row>
    <row r="22" spans="1:2" ht="17.25" customHeight="1">
      <c r="A22" s="350"/>
      <c r="B22" s="351"/>
    </row>
    <row r="23" spans="1:2" ht="12.75">
      <c r="A23" s="354"/>
      <c r="B23" s="351"/>
    </row>
    <row r="24" spans="1:2" ht="12.75">
      <c r="A24" s="354"/>
      <c r="B24" s="351"/>
    </row>
    <row r="25" spans="1:2" ht="12.75">
      <c r="A25" s="354"/>
      <c r="B25" s="351"/>
    </row>
    <row r="26" spans="1:2" ht="12.75">
      <c r="A26" s="354"/>
      <c r="B26" s="351"/>
    </row>
    <row r="27" spans="1:2" ht="12.75">
      <c r="A27" s="354"/>
      <c r="B27" s="351"/>
    </row>
    <row r="28" spans="1:2" ht="12.75">
      <c r="A28" s="354"/>
      <c r="B28" s="351"/>
    </row>
    <row r="30" spans="1:2" ht="14.25">
      <c r="A30" s="356" t="s">
        <v>703</v>
      </c>
      <c r="B30" s="48"/>
    </row>
    <row r="31" spans="1:2" ht="14.25">
      <c r="A31" s="348"/>
      <c r="B31" s="357"/>
    </row>
    <row r="32" ht="14.25">
      <c r="B32" s="48" t="s">
        <v>587</v>
      </c>
    </row>
    <row r="33" ht="12.75">
      <c r="B33" s="357"/>
    </row>
    <row r="34" ht="12.75">
      <c r="B34" s="53" t="s">
        <v>702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EMINA</cp:lastModifiedBy>
  <cp:lastPrinted>2013-02-27T09:51:37Z</cp:lastPrinted>
  <dcterms:created xsi:type="dcterms:W3CDTF">2010-09-03T11:16:46Z</dcterms:created>
  <dcterms:modified xsi:type="dcterms:W3CDTF">2021-08-02T10:06:19Z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